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C:\Users\WS18009\Desktop\1.25公営企業に係る経営比較分析表（平成29年度決算）分析について\204510　朝日村\"/>
    </mc:Choice>
  </mc:AlternateContent>
  <xr:revisionPtr revIDLastSave="0" documentId="12_ncr:500000_{942255AF-B93C-4E95-8030-08BFD15115C9}" xr6:coauthVersionLast="31" xr6:coauthVersionMax="31" xr10:uidLastSave="{00000000-0000-0000-0000-000000000000}"/>
  <workbookProtection workbookAlgorithmName="SHA-512" workbookHashValue="lb7Cgd5OZtiM2ClVpqJMSC5+vJMr3AHM3skW3e05K3v2E0zPtoeMsjSGKg+4PJsmBHSAUgYEwQ02clHM82JI7g==" workbookSaltValue="kP4mQ9SgrkNZB5oBElxixQ==" workbookSpinCount="100000" lockStructure="1"/>
  <bookViews>
    <workbookView xWindow="0" yWindow="0" windowWidth="15360" windowHeight="7635" xr2:uid="{00000000-000D-0000-FFFF-FFFF0000000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I85" i="4"/>
  <c r="E85" i="4"/>
  <c r="BB10" i="4"/>
  <c r="AT10" i="4"/>
  <c r="AL10" i="4"/>
  <c r="W10" i="4"/>
  <c r="P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<sst xmlns="http://schemas.openxmlformats.org/spreadsheetml/2006/main" count="237" uniqueCount="124">
  <si>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</si>
  <si>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</si>
  <si>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</si>
  <si>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</si>
  <si>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</si>
  <si>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</si>
  <si>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</si>
  <si>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</si>
  <si>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</si>
  <si>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</si>
  <si>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</si>
  <si>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</si>
  <si>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</si>
  <si>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</si>
  <si>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</si>
  <si>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</si>
  <si>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</si>
  <si>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</si>
  <si>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</si>
  <si>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</si>
  <si>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</si>
  <si>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</si>
  <si>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</si>
  <si>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</si>
  <si>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</si>
  <si>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</si>
  <si>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</si>
  <si>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</si>
  <si>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</si>
  <si>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</si>
  <si>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</si>
  <si>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</si>
  <si>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</si>
  <si>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</si>
  <si>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</si>
  <si>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</si>
  <si>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</si>
  <si>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</si>
  <si>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</si>
  <si>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</si>
  <si>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</si>
  <si>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</si>
  <si>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</si>
  <si>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</si>
  <si>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</si>
  <si>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</si>
  <si>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</si>
  <si>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</si>
  <si>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</si>
  <si>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</si>
  <si>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</si>
  <si>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</si>
  <si>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</si>
  <si>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</si>
  <si>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</si>
  <si>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</si>
  <si>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</si>
  <si>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</si>
  <si>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</si>
  <si>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</si>
  <si>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</si>
  <si>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</si>
  <si>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</si>
  <si>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</si>
  <si>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</si>
  <si>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</si>
  <si>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</si>
  <si>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</si>
  <si>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</si>
  <si>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</si>
  <si>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</si>
  <si>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</si>
  <si>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</si>
  <si>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</si>
  <si>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</si>
  <si>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</si>
  <si>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</si>
  <si>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</si>
  <si>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</si>
  <si>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</si>
  <si>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</si>
  <si>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</si>
  <si>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</si>
  <si>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</si>
  <si>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</si>
  <si>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</si>
  <si>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</si>
  <si>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</si>
  <si>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</si>
  <si>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</si>
  <si>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</si>
  <si>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</si>
  <si>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</si>
  <si>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</si>
  <si>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</si>
  <si>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</si>
  <si>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</si>
  <si>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</si>
  <si>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</si>
  <si>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</si>
  <si>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</si>
  <si>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</si>
  <si>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</si>
  <si>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</si>
  <si>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</si>
  <si>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</si>
  <si>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</si>
  <si>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</si>
  <si>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朝日村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</si>
  <si>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</si>
  <si>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</si>
  <si>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</si>
  <si>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</si>
  <si>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</si>
  <si>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</si>
  <si>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</si>
  <si>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</si>
  <si>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</si>
  <si>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</si>
  <si>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</si>
  <si>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</si>
  <si>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平成５年以降に布設しており、現在更新は行っていない。しかし、耐震化率が低いため、今後計画を立て重要な幹線については順次耐震化を行っていきたい。</t>
    <phoneticPr fontId="4"/>
  </si>
  <si>
    <t>収益的収支比率がH28に比べ悪くなっている。原因は人口減による料金収入と繰入金の減少と考えられる。しかし、繰入金については基準額を満額繰り入れていないので、基準額を満額繰り入れた上で100％を目指し経営改善を行っていきたい。
企業債残高対給水収支比率については、現在は類似団体に比べ、よい数字となっているが、今後大型投資を予定しているので、料金改定の検討も必要と思われる。
料金回収率については、小規模町村のため給水効率も悪いが、類似団体と比較するとよい数字となっている。
給水原価については、人口減による有収水量の減少が増加の原因と考えられる。
施設利用率については、流量計の更新により正確な配水流量の計測により増加したと考えられる。
有収率については、流量計の更新により正確な配水流量の計測により減少したと考えられる。
その他の指標については、概ね類似団体に比べ良い数値となっている。</t>
    <rPh sb="0" eb="3">
      <t>シュウエキテキ</t>
    </rPh>
    <rPh sb="3" eb="5">
      <t>シュウシ</t>
    </rPh>
    <rPh sb="5" eb="7">
      <t>ヒリツ</t>
    </rPh>
    <rPh sb="12" eb="13">
      <t>クラ</t>
    </rPh>
    <rPh sb="14" eb="15">
      <t>ワル</t>
    </rPh>
    <rPh sb="22" eb="24">
      <t>ゲンイン</t>
    </rPh>
    <rPh sb="25" eb="28">
      <t>ジンコウゲン</t>
    </rPh>
    <rPh sb="31" eb="33">
      <t>リョウキン</t>
    </rPh>
    <rPh sb="33" eb="35">
      <t>シュウニュウ</t>
    </rPh>
    <rPh sb="36" eb="38">
      <t>クリイレ</t>
    </rPh>
    <rPh sb="38" eb="39">
      <t>キン</t>
    </rPh>
    <rPh sb="40" eb="42">
      <t>ゲンショウ</t>
    </rPh>
    <rPh sb="43" eb="44">
      <t>カンガ</t>
    </rPh>
    <rPh sb="53" eb="55">
      <t>クリイレ</t>
    </rPh>
    <rPh sb="55" eb="56">
      <t>キン</t>
    </rPh>
    <rPh sb="61" eb="63">
      <t>キジュン</t>
    </rPh>
    <rPh sb="63" eb="64">
      <t>ガク</t>
    </rPh>
    <rPh sb="65" eb="67">
      <t>マンガク</t>
    </rPh>
    <rPh sb="67" eb="68">
      <t>ク</t>
    </rPh>
    <rPh sb="69" eb="70">
      <t>イ</t>
    </rPh>
    <rPh sb="78" eb="80">
      <t>キジュン</t>
    </rPh>
    <rPh sb="80" eb="81">
      <t>ガク</t>
    </rPh>
    <rPh sb="82" eb="84">
      <t>マンガク</t>
    </rPh>
    <rPh sb="84" eb="85">
      <t>ク</t>
    </rPh>
    <rPh sb="86" eb="87">
      <t>イ</t>
    </rPh>
    <rPh sb="89" eb="90">
      <t>ウエ</t>
    </rPh>
    <rPh sb="96" eb="98">
      <t>メザ</t>
    </rPh>
    <rPh sb="99" eb="101">
      <t>ケイエイ</t>
    </rPh>
    <rPh sb="101" eb="103">
      <t>カイゼン</t>
    </rPh>
    <rPh sb="104" eb="105">
      <t>オコナ</t>
    </rPh>
    <rPh sb="114" eb="116">
      <t>キギョウ</t>
    </rPh>
    <rPh sb="116" eb="117">
      <t>サイ</t>
    </rPh>
    <rPh sb="117" eb="119">
      <t>ザンダカ</t>
    </rPh>
    <rPh sb="119" eb="120">
      <t>タイ</t>
    </rPh>
    <rPh sb="120" eb="122">
      <t>キュウスイ</t>
    </rPh>
    <rPh sb="122" eb="124">
      <t>シュウシ</t>
    </rPh>
    <rPh sb="124" eb="126">
      <t>ヒリツ</t>
    </rPh>
    <rPh sb="132" eb="134">
      <t>ゲンザイ</t>
    </rPh>
    <rPh sb="135" eb="137">
      <t>ルイジ</t>
    </rPh>
    <rPh sb="137" eb="139">
      <t>ダンタイ</t>
    </rPh>
    <rPh sb="140" eb="141">
      <t>クラ</t>
    </rPh>
    <rPh sb="145" eb="147">
      <t>スウジ</t>
    </rPh>
    <rPh sb="155" eb="157">
      <t>コンゴ</t>
    </rPh>
    <rPh sb="157" eb="159">
      <t>オオガタ</t>
    </rPh>
    <rPh sb="159" eb="161">
      <t>トウシ</t>
    </rPh>
    <rPh sb="162" eb="164">
      <t>ヨテイ</t>
    </rPh>
    <rPh sb="171" eb="173">
      <t>リョウキン</t>
    </rPh>
    <rPh sb="173" eb="175">
      <t>カイテイ</t>
    </rPh>
    <rPh sb="176" eb="178">
      <t>ケントウ</t>
    </rPh>
    <rPh sb="179" eb="181">
      <t>ヒツヨウ</t>
    </rPh>
    <rPh sb="182" eb="183">
      <t>オモ</t>
    </rPh>
    <rPh sb="188" eb="190">
      <t>リョウキン</t>
    </rPh>
    <rPh sb="190" eb="192">
      <t>カイシュウ</t>
    </rPh>
    <rPh sb="192" eb="193">
      <t>リツ</t>
    </rPh>
    <rPh sb="199" eb="202">
      <t>ショウキボ</t>
    </rPh>
    <rPh sb="202" eb="204">
      <t>チョウソン</t>
    </rPh>
    <rPh sb="207" eb="209">
      <t>キュウスイ</t>
    </rPh>
    <rPh sb="209" eb="211">
      <t>コウリツ</t>
    </rPh>
    <rPh sb="212" eb="213">
      <t>ワル</t>
    </rPh>
    <rPh sb="216" eb="218">
      <t>ルイジ</t>
    </rPh>
    <rPh sb="218" eb="220">
      <t>ダンタイ</t>
    </rPh>
    <rPh sb="221" eb="223">
      <t>ヒカク</t>
    </rPh>
    <rPh sb="228" eb="230">
      <t>スウジ</t>
    </rPh>
    <rPh sb="238" eb="240">
      <t>キュウスイ</t>
    </rPh>
    <rPh sb="240" eb="242">
      <t>ゲンカ</t>
    </rPh>
    <rPh sb="248" eb="251">
      <t>ジンコウゲン</t>
    </rPh>
    <rPh sb="254" eb="256">
      <t>ユウシュウ</t>
    </rPh>
    <rPh sb="256" eb="258">
      <t>スイリョウ</t>
    </rPh>
    <rPh sb="259" eb="261">
      <t>ゲンショウ</t>
    </rPh>
    <rPh sb="262" eb="264">
      <t>ゾウカ</t>
    </rPh>
    <rPh sb="265" eb="267">
      <t>ゲンイン</t>
    </rPh>
    <rPh sb="268" eb="269">
      <t>カンガ</t>
    </rPh>
    <rPh sb="275" eb="277">
      <t>シセツ</t>
    </rPh>
    <rPh sb="277" eb="280">
      <t>リヨウリツ</t>
    </rPh>
    <rPh sb="286" eb="289">
      <t>リュウリョウケイ</t>
    </rPh>
    <rPh sb="290" eb="292">
      <t>コウシン</t>
    </rPh>
    <rPh sb="295" eb="297">
      <t>セイカク</t>
    </rPh>
    <rPh sb="298" eb="300">
      <t>ハイスイ</t>
    </rPh>
    <rPh sb="300" eb="302">
      <t>リュウリョウ</t>
    </rPh>
    <rPh sb="303" eb="305">
      <t>ケイソク</t>
    </rPh>
    <rPh sb="308" eb="310">
      <t>ゾウカ</t>
    </rPh>
    <rPh sb="313" eb="314">
      <t>カンガ</t>
    </rPh>
    <rPh sb="320" eb="322">
      <t>ユウシュウ</t>
    </rPh>
    <rPh sb="322" eb="323">
      <t>リツ</t>
    </rPh>
    <rPh sb="351" eb="353">
      <t>ゲンショウ</t>
    </rPh>
    <rPh sb="365" eb="366">
      <t>ホカ</t>
    </rPh>
    <rPh sb="367" eb="369">
      <t>シヒョウ</t>
    </rPh>
    <rPh sb="375" eb="376">
      <t>オオム</t>
    </rPh>
    <rPh sb="377" eb="379">
      <t>ルイジ</t>
    </rPh>
    <rPh sb="379" eb="381">
      <t>ダンタイ</t>
    </rPh>
    <rPh sb="382" eb="383">
      <t>クラ</t>
    </rPh>
    <rPh sb="384" eb="385">
      <t>ヨ</t>
    </rPh>
    <rPh sb="386" eb="388">
      <t>スウチ</t>
    </rPh>
    <phoneticPr fontId="4"/>
  </si>
  <si>
    <t>ほとんどの項目について、類似団体平均値より良好な数値である。
世帯は増加傾向にあるものの、人口は確実に減少しているため、有収水量は減少傾向である。
H31に法適化の予定があり、今後概ねH32～H37に浄水場の改築、導水管の更新等施設の大規模改修や管渠の耐震化を計画しているため、料金改定の検討も含め、健全な経営行っていきたい。</t>
    <rPh sb="31" eb="33">
      <t>セタイ</t>
    </rPh>
    <rPh sb="34" eb="36">
      <t>ゾウカ</t>
    </rPh>
    <rPh sb="36" eb="38">
      <t>ケイコウ</t>
    </rPh>
    <rPh sb="45" eb="47">
      <t>ジンコウ</t>
    </rPh>
    <rPh sb="48" eb="50">
      <t>カクジツ</t>
    </rPh>
    <rPh sb="51" eb="53">
      <t>ゲンショウ</t>
    </rPh>
    <rPh sb="60" eb="62">
      <t>ユウシュウ</t>
    </rPh>
    <rPh sb="62" eb="64">
      <t>スイリョウ</t>
    </rPh>
    <rPh sb="65" eb="67">
      <t>ゲンショウ</t>
    </rPh>
    <rPh sb="67" eb="69">
      <t>ケイコウ</t>
    </rPh>
    <rPh sb="78" eb="79">
      <t>ホウ</t>
    </rPh>
    <rPh sb="90" eb="91">
      <t>オオム</t>
    </rPh>
    <rPh sb="100" eb="103">
      <t>ジョウスイジョウ</t>
    </rPh>
    <rPh sb="104" eb="106">
      <t>カイチク</t>
    </rPh>
    <rPh sb="107" eb="109">
      <t>ドウスイ</t>
    </rPh>
    <rPh sb="109" eb="110">
      <t>カン</t>
    </rPh>
    <rPh sb="111" eb="113">
      <t>コウシン</t>
    </rPh>
    <rPh sb="113" eb="114">
      <t>トウ</t>
    </rPh>
    <rPh sb="130" eb="132">
      <t>ケイカク</t>
    </rPh>
    <rPh sb="139" eb="141">
      <t>リョウキン</t>
    </rPh>
    <rPh sb="141" eb="143">
      <t>カイテイ</t>
    </rPh>
    <rPh sb="144" eb="146">
      <t>ケントウ</t>
    </rPh>
    <rPh sb="147" eb="148">
      <t>フク</t>
    </rPh>
    <rPh sb="155" eb="15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</si>
</sst>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D3-4312-AB47-35A49D0A1A4D}"/>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c:ext xmlns:c16="http://schemas.microsoft.com/office/drawing/2014/chart" uri="{C3380CC4-5D6E-409C-BE32-E72D297353CC}">
              <c16:uniqueId val="{00000001-94D3-4312-AB47-35A49D0A1A4D}"/>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60.93</c:v>
                </c:pt>
                <c:pt idx="1">
                  <c:v>59.2</c:v>
                </c:pt>
                <c:pt idx="2">
                  <c:v>58.74</c:v>
                </c:pt>
                <c:pt idx="3">
                  <c:v>59.76</c:v>
                </c:pt>
                <c:pt idx="4">
                  <c:v>64.53</c:v>
                </c:pt>
              </c:numCache>
            </c:numRef>
          </c:val>
          <c:extLst>
            <c:ext xmlns:c16="http://schemas.microsoft.com/office/drawing/2014/chart" uri="{C3380CC4-5D6E-409C-BE32-E72D297353CC}">
              <c16:uniqueId val="{00000000-21EC-40D2-A7F8-502E94651F45}"/>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c:ext xmlns:c16="http://schemas.microsoft.com/office/drawing/2014/chart" uri="{C3380CC4-5D6E-409C-BE32-E72D297353CC}">
              <c16:uniqueId val="{00000001-21EC-40D2-A7F8-502E94651F45}"/>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85.17</c:v>
                </c:pt>
                <c:pt idx="1">
                  <c:v>85.18</c:v>
                </c:pt>
                <c:pt idx="2">
                  <c:v>85.18</c:v>
                </c:pt>
                <c:pt idx="3">
                  <c:v>85.18</c:v>
                </c:pt>
                <c:pt idx="4">
                  <c:v>77.260000000000005</c:v>
                </c:pt>
              </c:numCache>
            </c:numRef>
          </c:val>
          <c:extLst>
            <c:ext xmlns:c16="http://schemas.microsoft.com/office/drawing/2014/chart" uri="{C3380CC4-5D6E-409C-BE32-E72D297353CC}">
              <c16:uniqueId val="{00000000-56CE-49AE-8C4D-11DF7F047A69}"/>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c:ext xmlns:c16="http://schemas.microsoft.com/office/drawing/2014/chart" uri="{C3380CC4-5D6E-409C-BE32-E72D297353CC}">
              <c16:uniqueId val="{00000001-56CE-49AE-8C4D-11DF7F047A69}"/>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80.84</c:v>
                </c:pt>
                <c:pt idx="1">
                  <c:v>84.15</c:v>
                </c:pt>
                <c:pt idx="2">
                  <c:v>79.150000000000006</c:v>
                </c:pt>
                <c:pt idx="3">
                  <c:v>80.150000000000006</c:v>
                </c:pt>
                <c:pt idx="4">
                  <c:v>74.17</c:v>
                </c:pt>
              </c:numCache>
            </c:numRef>
          </c:val>
          <c:extLst>
            <c:ext xmlns:c16="http://schemas.microsoft.com/office/drawing/2014/chart" uri="{C3380CC4-5D6E-409C-BE32-E72D297353CC}">
              <c16:uniqueId val="{00000000-1C74-4744-A7C7-EBCF0DDC51F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c:ext xmlns:c16="http://schemas.microsoft.com/office/drawing/2014/chart" uri="{C3380CC4-5D6E-409C-BE32-E72D297353CC}">
              <c16:uniqueId val="{00000001-1C74-4744-A7C7-EBCF0DDC51F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A5-46AB-9B3B-06218818387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A5-46AB-9B3B-06218818387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BF-4874-B352-746784F8F2A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BF-4874-B352-746784F8F2A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7C-4D01-92E8-F0C2219E54B4}"/>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7C-4D01-92E8-F0C2219E54B4}"/>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35-4531-AF96-EA5A26545BC7}"/>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35-4531-AF96-EA5A26545BC7}"/>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1050.19</c:v>
                </c:pt>
                <c:pt idx="1">
                  <c:v>1032.7</c:v>
                </c:pt>
                <c:pt idx="2">
                  <c:v>999.48</c:v>
                </c:pt>
                <c:pt idx="3">
                  <c:v>992.82</c:v>
                </c:pt>
                <c:pt idx="4">
                  <c:v>954.47</c:v>
                </c:pt>
              </c:numCache>
            </c:numRef>
          </c:val>
          <c:extLst>
            <c:ext xmlns:c16="http://schemas.microsoft.com/office/drawing/2014/chart" uri="{C3380CC4-5D6E-409C-BE32-E72D297353CC}">
              <c16:uniqueId val="{00000000-7090-48E2-A931-A640B8F2EAE0}"/>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c:ext xmlns:c16="http://schemas.microsoft.com/office/drawing/2014/chart" uri="{C3380CC4-5D6E-409C-BE32-E72D297353CC}">
              <c16:uniqueId val="{00000001-7090-48E2-A931-A640B8F2EAE0}"/>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80.8</c:v>
                </c:pt>
                <c:pt idx="1">
                  <c:v>84.11</c:v>
                </c:pt>
                <c:pt idx="2">
                  <c:v>79.11</c:v>
                </c:pt>
                <c:pt idx="3">
                  <c:v>75.459999999999994</c:v>
                </c:pt>
                <c:pt idx="4">
                  <c:v>74.14</c:v>
                </c:pt>
              </c:numCache>
            </c:numRef>
          </c:val>
          <c:extLst>
            <c:ext xmlns:c16="http://schemas.microsoft.com/office/drawing/2014/chart" uri="{C3380CC4-5D6E-409C-BE32-E72D297353CC}">
              <c16:uniqueId val="{00000000-2C2F-4C33-B722-994312E90A65}"/>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c:ext xmlns:c16="http://schemas.microsoft.com/office/drawing/2014/chart" uri="{C3380CC4-5D6E-409C-BE32-E72D297353CC}">
              <c16:uniqueId val="{00000001-2C2F-4C33-B722-994312E90A65}"/>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205.22</c:v>
                </c:pt>
                <c:pt idx="1">
                  <c:v>202.78</c:v>
                </c:pt>
                <c:pt idx="2">
                  <c:v>216.26</c:v>
                </c:pt>
                <c:pt idx="3">
                  <c:v>226.38</c:v>
                </c:pt>
                <c:pt idx="4">
                  <c:v>231.49</c:v>
                </c:pt>
              </c:numCache>
            </c:numRef>
          </c:val>
          <c:extLst>
            <c:ext xmlns:c16="http://schemas.microsoft.com/office/drawing/2014/chart" uri="{C3380CC4-5D6E-409C-BE32-E72D297353CC}">
              <c16:uniqueId val="{00000000-E6D9-41C6-A1D5-93FC9C0E9F96}"/>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c:ext xmlns:c16="http://schemas.microsoft.com/office/drawing/2014/chart" uri="{C3380CC4-5D6E-409C-BE32-E72D297353CC}">
              <c16:uniqueId val="{00000001-E6D9-41C6-A1D5-93FC9C0E9F96}"/>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19"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長野県　朝日村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D3</v>
      </c>
      <c r="X8" s="48"/>
      <c r="Y8" s="48"/>
      <c r="Z8" s="48"/>
      <c r="AA8" s="48"/>
      <c r="AB8" s="48"/>
      <c r="AC8" s="48"/>
      <c r="AD8" s="48" t="str">
        <f>データ!$M$6</f>
        <v>非設置</v>
      </c>
      <c r="AE8" s="48"/>
      <c r="AF8" s="48"/>
      <c r="AG8" s="48"/>
      <c r="AH8" s="48"/>
      <c r="AI8" s="48"/>
      <c r="AJ8" s="48"/>
      <c r="AK8" s="2"/>
      <c r="AL8" s="49">
        <f>データ!$R$6</f>
        <v>4617</v>
      </c>
      <c r="AM8" s="49"/>
      <c r="AN8" s="49"/>
      <c r="AO8" s="49"/>
      <c r="AP8" s="49"/>
      <c r="AQ8" s="49"/>
      <c r="AR8" s="49"/>
      <c r="AS8" s="49"/>
      <c r="AT8" s="45">
        <f>データ!$S$6</f>
        <v>70.62</v>
      </c>
      <c r="AU8" s="45"/>
      <c r="AV8" s="45"/>
      <c r="AW8" s="45"/>
      <c r="AX8" s="45"/>
      <c r="AY8" s="45"/>
      <c r="AZ8" s="45"/>
      <c r="BA8" s="45"/>
      <c r="BB8" s="45">
        <f>データ!$T$6</f>
        <v>65.38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100</v>
      </c>
      <c r="Q10" s="45"/>
      <c r="R10" s="45"/>
      <c r="S10" s="45"/>
      <c r="T10" s="45"/>
      <c r="U10" s="45"/>
      <c r="V10" s="45"/>
      <c r="W10" s="49">
        <f>データ!$Q$6</f>
        <v>3220</v>
      </c>
      <c r="X10" s="49"/>
      <c r="Y10" s="49"/>
      <c r="Z10" s="49"/>
      <c r="AA10" s="49"/>
      <c r="AB10" s="49"/>
      <c r="AC10" s="49"/>
      <c r="AD10" s="2"/>
      <c r="AE10" s="2"/>
      <c r="AF10" s="2"/>
      <c r="AG10" s="2"/>
      <c r="AH10" s="2"/>
      <c r="AI10" s="2"/>
      <c r="AJ10" s="2"/>
      <c r="AK10" s="2"/>
      <c r="AL10" s="49">
        <f>データ!$U$6</f>
        <v>4598</v>
      </c>
      <c r="AM10" s="49"/>
      <c r="AN10" s="49"/>
      <c r="AO10" s="49"/>
      <c r="AP10" s="49"/>
      <c r="AQ10" s="49"/>
      <c r="AR10" s="49"/>
      <c r="AS10" s="49"/>
      <c r="AT10" s="45">
        <f>データ!$V$6</f>
        <v>6</v>
      </c>
      <c r="AU10" s="45"/>
      <c r="AV10" s="45"/>
      <c r="AW10" s="45"/>
      <c r="AX10" s="45"/>
      <c r="AY10" s="45"/>
      <c r="AZ10" s="45"/>
      <c r="BA10" s="45"/>
      <c r="BB10" s="45">
        <f>データ!$W$6</f>
        <v>766.33</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121</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TJTxy746Od477eyWwW/GDy7gXS7KtPOViwjUVRgjflBewzeDDMZE0FczEVnA77mhKd6/XRQjO79UwGhprU0HXA==" saltValue="fxxHqOeeRmCn47yWOTQA2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204510</v>
      </c>
      <c r="D6" s="33">
        <f t="shared" si="3"/>
        <v>47</v>
      </c>
      <c r="E6" s="33">
        <f t="shared" si="3"/>
        <v>1</v>
      </c>
      <c r="F6" s="33">
        <f t="shared" si="3"/>
        <v>0</v>
      </c>
      <c r="G6" s="33">
        <f t="shared" si="3"/>
        <v>0</v>
      </c>
      <c r="H6" s="33" t="str">
        <f t="shared" si="3"/>
        <v>長野県　朝日村</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100</v>
      </c>
      <c r="Q6" s="34">
        <f t="shared" si="3"/>
        <v>3220</v>
      </c>
      <c r="R6" s="34">
        <f t="shared" si="3"/>
        <v>4617</v>
      </c>
      <c r="S6" s="34">
        <f t="shared" si="3"/>
        <v>70.62</v>
      </c>
      <c r="T6" s="34">
        <f t="shared" si="3"/>
        <v>65.38</v>
      </c>
      <c r="U6" s="34">
        <f t="shared" si="3"/>
        <v>4598</v>
      </c>
      <c r="V6" s="34">
        <f t="shared" si="3"/>
        <v>6</v>
      </c>
      <c r="W6" s="34">
        <f t="shared" si="3"/>
        <v>766.33</v>
      </c>
      <c r="X6" s="35">
        <f>IF(X7="",NA(),X7)</f>
        <v>80.84</v>
      </c>
      <c r="Y6" s="35">
        <f t="shared" ref="Y6:AG6" si="4">IF(Y7="",NA(),Y7)</f>
        <v>84.15</v>
      </c>
      <c r="Z6" s="35">
        <f t="shared" si="4"/>
        <v>79.150000000000006</v>
      </c>
      <c r="AA6" s="35">
        <f t="shared" si="4"/>
        <v>80.150000000000006</v>
      </c>
      <c r="AB6" s="35">
        <f t="shared" si="4"/>
        <v>74.17</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1050.19</v>
      </c>
      <c r="BF6" s="35">
        <f t="shared" ref="BF6:BN6" si="7">IF(BF7="",NA(),BF7)</f>
        <v>1032.7</v>
      </c>
      <c r="BG6" s="35">
        <f t="shared" si="7"/>
        <v>999.48</v>
      </c>
      <c r="BH6" s="35">
        <f t="shared" si="7"/>
        <v>992.82</v>
      </c>
      <c r="BI6" s="35">
        <f t="shared" si="7"/>
        <v>954.47</v>
      </c>
      <c r="BJ6" s="35">
        <f t="shared" si="7"/>
        <v>1113.76</v>
      </c>
      <c r="BK6" s="35">
        <f t="shared" si="7"/>
        <v>1125.69</v>
      </c>
      <c r="BL6" s="35">
        <f t="shared" si="7"/>
        <v>1134.67</v>
      </c>
      <c r="BM6" s="35">
        <f t="shared" si="7"/>
        <v>1144.79</v>
      </c>
      <c r="BN6" s="35">
        <f t="shared" si="7"/>
        <v>1061.58</v>
      </c>
      <c r="BO6" s="34" t="str">
        <f>IF(BO7="","",IF(BO7="-","【-】","【"&amp;SUBSTITUTE(TEXT(BO7,"#,##0.00"),"-","△")&amp;"】"))</f>
        <v>【1,141.75】</v>
      </c>
      <c r="BP6" s="35">
        <f>IF(BP7="",NA(),BP7)</f>
        <v>80.8</v>
      </c>
      <c r="BQ6" s="35">
        <f t="shared" ref="BQ6:BY6" si="8">IF(BQ7="",NA(),BQ7)</f>
        <v>84.11</v>
      </c>
      <c r="BR6" s="35">
        <f t="shared" si="8"/>
        <v>79.11</v>
      </c>
      <c r="BS6" s="35">
        <f t="shared" si="8"/>
        <v>75.459999999999994</v>
      </c>
      <c r="BT6" s="35">
        <f t="shared" si="8"/>
        <v>74.14</v>
      </c>
      <c r="BU6" s="35">
        <f t="shared" si="8"/>
        <v>34.25</v>
      </c>
      <c r="BV6" s="35">
        <f t="shared" si="8"/>
        <v>46.48</v>
      </c>
      <c r="BW6" s="35">
        <f t="shared" si="8"/>
        <v>40.6</v>
      </c>
      <c r="BX6" s="35">
        <f t="shared" si="8"/>
        <v>56.04</v>
      </c>
      <c r="BY6" s="35">
        <f t="shared" si="8"/>
        <v>58.52</v>
      </c>
      <c r="BZ6" s="34" t="str">
        <f>IF(BZ7="","",IF(BZ7="-","【-】","【"&amp;SUBSTITUTE(TEXT(BZ7,"#,##0.00"),"-","△")&amp;"】"))</f>
        <v>【54.93】</v>
      </c>
      <c r="CA6" s="35">
        <f>IF(CA7="",NA(),CA7)</f>
        <v>205.22</v>
      </c>
      <c r="CB6" s="35">
        <f t="shared" ref="CB6:CJ6" si="9">IF(CB7="",NA(),CB7)</f>
        <v>202.78</v>
      </c>
      <c r="CC6" s="35">
        <f t="shared" si="9"/>
        <v>216.26</v>
      </c>
      <c r="CD6" s="35">
        <f t="shared" si="9"/>
        <v>226.38</v>
      </c>
      <c r="CE6" s="35">
        <f t="shared" si="9"/>
        <v>231.49</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60.93</v>
      </c>
      <c r="CM6" s="35">
        <f t="shared" ref="CM6:CU6" si="10">IF(CM7="",NA(),CM7)</f>
        <v>59.2</v>
      </c>
      <c r="CN6" s="35">
        <f t="shared" si="10"/>
        <v>58.74</v>
      </c>
      <c r="CO6" s="35">
        <f t="shared" si="10"/>
        <v>59.76</v>
      </c>
      <c r="CP6" s="35">
        <f t="shared" si="10"/>
        <v>64.53</v>
      </c>
      <c r="CQ6" s="35">
        <f t="shared" si="10"/>
        <v>57.55</v>
      </c>
      <c r="CR6" s="35">
        <f t="shared" si="10"/>
        <v>57.43</v>
      </c>
      <c r="CS6" s="35">
        <f t="shared" si="10"/>
        <v>57.29</v>
      </c>
      <c r="CT6" s="35">
        <f t="shared" si="10"/>
        <v>55.9</v>
      </c>
      <c r="CU6" s="35">
        <f t="shared" si="10"/>
        <v>57.3</v>
      </c>
      <c r="CV6" s="34" t="str">
        <f>IF(CV7="","",IF(CV7="-","【-】","【"&amp;SUBSTITUTE(TEXT(CV7,"#,##0.00"),"-","△")&amp;"】"))</f>
        <v>【56.91】</v>
      </c>
      <c r="CW6" s="35">
        <f>IF(CW7="",NA(),CW7)</f>
        <v>85.17</v>
      </c>
      <c r="CX6" s="35">
        <f t="shared" ref="CX6:DF6" si="11">IF(CX7="",NA(),CX7)</f>
        <v>85.18</v>
      </c>
      <c r="CY6" s="35">
        <f t="shared" si="11"/>
        <v>85.18</v>
      </c>
      <c r="CZ6" s="35">
        <f t="shared" si="11"/>
        <v>85.18</v>
      </c>
      <c r="DA6" s="35">
        <f t="shared" si="11"/>
        <v>77.260000000000005</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204510</v>
      </c>
      <c r="D7" s="37">
        <v>47</v>
      </c>
      <c r="E7" s="37">
        <v>1</v>
      </c>
      <c r="F7" s="37">
        <v>0</v>
      </c>
      <c r="G7" s="37">
        <v>0</v>
      </c>
      <c r="H7" s="37" t="s">
        <v>108</v>
      </c>
      <c r="I7" s="37" t="s">
        <v>109</v>
      </c>
      <c r="J7" s="37" t="s">
        <v>110</v>
      </c>
      <c r="K7" s="37" t="s">
        <v>111</v>
      </c>
      <c r="L7" s="37" t="s">
        <v>112</v>
      </c>
      <c r="M7" s="37" t="s">
        <v>113</v>
      </c>
      <c r="N7" s="38" t="s">
        <v>114</v>
      </c>
      <c r="O7" s="38" t="s">
        <v>115</v>
      </c>
      <c r="P7" s="38">
        <v>100</v>
      </c>
      <c r="Q7" s="38">
        <v>3220</v>
      </c>
      <c r="R7" s="38">
        <v>4617</v>
      </c>
      <c r="S7" s="38">
        <v>70.62</v>
      </c>
      <c r="T7" s="38">
        <v>65.38</v>
      </c>
      <c r="U7" s="38">
        <v>4598</v>
      </c>
      <c r="V7" s="38">
        <v>6</v>
      </c>
      <c r="W7" s="38">
        <v>766.33</v>
      </c>
      <c r="X7" s="38">
        <v>80.84</v>
      </c>
      <c r="Y7" s="38">
        <v>84.15</v>
      </c>
      <c r="Z7" s="38">
        <v>79.150000000000006</v>
      </c>
      <c r="AA7" s="38">
        <v>80.150000000000006</v>
      </c>
      <c r="AB7" s="38">
        <v>74.17</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1050.19</v>
      </c>
      <c r="BF7" s="38">
        <v>1032.7</v>
      </c>
      <c r="BG7" s="38">
        <v>999.48</v>
      </c>
      <c r="BH7" s="38">
        <v>992.82</v>
      </c>
      <c r="BI7" s="38">
        <v>954.47</v>
      </c>
      <c r="BJ7" s="38">
        <v>1113.76</v>
      </c>
      <c r="BK7" s="38">
        <v>1125.69</v>
      </c>
      <c r="BL7" s="38">
        <v>1134.67</v>
      </c>
      <c r="BM7" s="38">
        <v>1144.79</v>
      </c>
      <c r="BN7" s="38">
        <v>1061.58</v>
      </c>
      <c r="BO7" s="38">
        <v>1141.75</v>
      </c>
      <c r="BP7" s="38">
        <v>80.8</v>
      </c>
      <c r="BQ7" s="38">
        <v>84.11</v>
      </c>
      <c r="BR7" s="38">
        <v>79.11</v>
      </c>
      <c r="BS7" s="38">
        <v>75.459999999999994</v>
      </c>
      <c r="BT7" s="38">
        <v>74.14</v>
      </c>
      <c r="BU7" s="38">
        <v>34.25</v>
      </c>
      <c r="BV7" s="38">
        <v>46.48</v>
      </c>
      <c r="BW7" s="38">
        <v>40.6</v>
      </c>
      <c r="BX7" s="38">
        <v>56.04</v>
      </c>
      <c r="BY7" s="38">
        <v>58.52</v>
      </c>
      <c r="BZ7" s="38">
        <v>54.93</v>
      </c>
      <c r="CA7" s="38">
        <v>205.22</v>
      </c>
      <c r="CB7" s="38">
        <v>202.78</v>
      </c>
      <c r="CC7" s="38">
        <v>216.26</v>
      </c>
      <c r="CD7" s="38">
        <v>226.38</v>
      </c>
      <c r="CE7" s="38">
        <v>231.49</v>
      </c>
      <c r="CF7" s="38">
        <v>501.18</v>
      </c>
      <c r="CG7" s="38">
        <v>376.61</v>
      </c>
      <c r="CH7" s="38">
        <v>440.03</v>
      </c>
      <c r="CI7" s="38">
        <v>304.35000000000002</v>
      </c>
      <c r="CJ7" s="38">
        <v>296.3</v>
      </c>
      <c r="CK7" s="38">
        <v>292.18</v>
      </c>
      <c r="CL7" s="38">
        <v>60.93</v>
      </c>
      <c r="CM7" s="38">
        <v>59.2</v>
      </c>
      <c r="CN7" s="38">
        <v>58.74</v>
      </c>
      <c r="CO7" s="38">
        <v>59.76</v>
      </c>
      <c r="CP7" s="38">
        <v>64.53</v>
      </c>
      <c r="CQ7" s="38">
        <v>57.55</v>
      </c>
      <c r="CR7" s="38">
        <v>57.43</v>
      </c>
      <c r="CS7" s="38">
        <v>57.29</v>
      </c>
      <c r="CT7" s="38">
        <v>55.9</v>
      </c>
      <c r="CU7" s="38">
        <v>57.3</v>
      </c>
      <c r="CV7" s="38">
        <v>56.91</v>
      </c>
      <c r="CW7" s="38">
        <v>85.17</v>
      </c>
      <c r="CX7" s="38">
        <v>85.18</v>
      </c>
      <c r="CY7" s="38">
        <v>85.18</v>
      </c>
      <c r="CZ7" s="38">
        <v>85.18</v>
      </c>
      <c r="DA7" s="38">
        <v>77.260000000000005</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WS18009</cp:lastModifiedBy>
  <dcterms:created xsi:type="dcterms:W3CDTF">2018-12-03T08:43:39Z</dcterms:created>
  <dcterms:modified xsi:type="dcterms:W3CDTF">2019-02-13T11:08:33Z</dcterms:modified>
  <cp:category/>
</cp:coreProperties>
</file>