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WS18009\Desktop\1.25公営企業に係る経営比較分析表（令和元年度決算）分析について\【経営比較分析表】2019_204510_46_010\【経営比較分析表】2019_204510_46_010\"/>
    </mc:Choice>
  </mc:AlternateContent>
  <xr:revisionPtr revIDLastSave="0" documentId="12_ncr:500000_{58A7C3F1-4472-4312-A747-6586BCF83162}" xr6:coauthVersionLast="31" xr6:coauthVersionMax="31" xr10:uidLastSave="{00000000-0000-0000-0000-000000000000}"/>
  <workbookProtection workbookAlgorithmName="SHA-512" workbookHashValue="TSz/cSnM9gPCzCqJX4Z6t6dPt3tgcUOt/m8xBqkk6Ua1TRLROGHO8cgITaKvAYVIQGD/8KDNWb7ADU2VWs2VGg==" workbookSaltValue="1S3pjjPhvIXbwKSBYoOMkw==" workbookSpinCount="100000" lockStructure="1"/>
  <bookViews>
    <workbookView xWindow="0" yWindow="0" windowWidth="28800" windowHeight="12075" xr2:uid="{00000000-000D-0000-FFFF-FFFF00000000}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<sst xmlns="http://schemas.openxmlformats.org/spreadsheetml/2006/main" count="316" uniqueCount="114">
  <si>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</si>
  <si>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</si>
  <si>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</si>
  <si>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</si>
  <si>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</si>
  <si>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</si>
  <si>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</si>
  <si>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</si>
  <si>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</si>
  <si>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</si>
  <si>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</si>
  <si>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</si>
  <si>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</si>
  <si>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</si>
  <si>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</si>
  <si>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</si>
  <si>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</si>
  <si>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</si>
  <si>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</si>
  <si>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</si>
  <si>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</si>
  <si>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</si>
  <si>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</si>
  <si>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</si>
  <si>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</si>
  <si>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</si>
  <si>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</si>
  <si>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</si>
  <si>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</si>
  <si>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</si>
  <si>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</si>
  <si>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</si>
  <si>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</si>
  <si>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</si>
  <si>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</si>
  <si>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</si>
  <si>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</si>
  <si>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</si>
  <si>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</si>
  <si>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</si>
  <si>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</si>
  <si>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</si>
  <si>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</si>
  <si>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</si>
  <si>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</si>
  <si>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</si>
  <si>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</si>
  <si>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</si>
  <si>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</si>
  <si>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</si>
  <si>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</si>
  <si>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</si>
  <si>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</si>
  <si>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</si>
  <si>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</si>
  <si>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</si>
  <si>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</si>
  <si>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</si>
  <si>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</si>
  <si>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</si>
  <si>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</si>
  <si>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</si>
  <si>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</si>
  <si>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</si>
  <si>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</si>
  <si>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</si>
  <si>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</si>
  <si>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</si>
  <si>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</si>
  <si>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</si>
  <si>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</si>
  <si>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</si>
  <si>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</si>
  <si>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</si>
  <si>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</si>
  <si>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</si>
  <si>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</si>
  <si>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</si>
  <si>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</si>
  <si>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</si>
  <si>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</si>
  <si>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</si>
  <si>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</si>
  <si>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</si>
  <si>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</si>
  <si>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</si>
  <si>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</si>
  <si>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</si>
  <si>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</si>
  <si>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</si>
  <si>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</si>
  <si>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</si>
  <si>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</si>
  <si>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朝日村</t>
  </si>
  <si>
    <t>法適用</t>
  </si>
  <si>
    <t>水道事業</t>
  </si>
  <si>
    <t>簡易水道事業</t>
  </si>
  <si>
    <t>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</si>
  <si>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</si>
  <si>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</si>
  <si>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</si>
  <si>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</si>
  <si>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</si>
  <si>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</si>
  <si>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</si>
  <si>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</si>
  <si>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</si>
  <si>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</si>
  <si>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</si>
  <si>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</si>
  <si>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</si>
  <si>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有形固定資産減価償却率は、移行して間もないため低い数字となっている。実際は40％程度と思われるため、更新時の財源について検討する。
管路経年化率は、平均を下回っているが、VP管が多く耐震化率が高くないため、重要な幹線から耐震管への布設替えが課題となっている。
現状、管路更新率は０％で、耐震化が進んでいないため、今後計画的に耐震化を実施したい。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3" eb="15">
      <t>イコウ</t>
    </rPh>
    <rPh sb="17" eb="18">
      <t>マ</t>
    </rPh>
    <rPh sb="23" eb="24">
      <t>ヒク</t>
    </rPh>
    <rPh sb="25" eb="27">
      <t>スウジ</t>
    </rPh>
    <rPh sb="34" eb="36">
      <t>ジッサイ</t>
    </rPh>
    <rPh sb="40" eb="42">
      <t>テイド</t>
    </rPh>
    <rPh sb="43" eb="44">
      <t>オモ</t>
    </rPh>
    <rPh sb="50" eb="52">
      <t>コウシン</t>
    </rPh>
    <rPh sb="52" eb="53">
      <t>ジ</t>
    </rPh>
    <rPh sb="54" eb="56">
      <t>ザイゲン</t>
    </rPh>
    <rPh sb="60" eb="62">
      <t>ケントウ</t>
    </rPh>
    <rPh sb="66" eb="68">
      <t>カンロ</t>
    </rPh>
    <rPh sb="68" eb="70">
      <t>ケイネン</t>
    </rPh>
    <rPh sb="70" eb="71">
      <t>カ</t>
    </rPh>
    <rPh sb="71" eb="72">
      <t>リツ</t>
    </rPh>
    <rPh sb="74" eb="76">
      <t>ヘイキン</t>
    </rPh>
    <rPh sb="77" eb="79">
      <t>シタマワ</t>
    </rPh>
    <rPh sb="87" eb="88">
      <t>カン</t>
    </rPh>
    <rPh sb="89" eb="90">
      <t>オオ</t>
    </rPh>
    <rPh sb="91" eb="94">
      <t>タイシンカ</t>
    </rPh>
    <rPh sb="94" eb="95">
      <t>リツ</t>
    </rPh>
    <rPh sb="96" eb="97">
      <t>タカ</t>
    </rPh>
    <rPh sb="103" eb="105">
      <t>ジュウヨウ</t>
    </rPh>
    <rPh sb="106" eb="108">
      <t>カンセン</t>
    </rPh>
    <rPh sb="110" eb="112">
      <t>タイシン</t>
    </rPh>
    <rPh sb="112" eb="113">
      <t>カン</t>
    </rPh>
    <rPh sb="115" eb="117">
      <t>フセツ</t>
    </rPh>
    <rPh sb="117" eb="118">
      <t>ガ</t>
    </rPh>
    <rPh sb="120" eb="122">
      <t>カダイ</t>
    </rPh>
    <rPh sb="130" eb="132">
      <t>ゲンジョウ</t>
    </rPh>
    <rPh sb="133" eb="135">
      <t>カンロ</t>
    </rPh>
    <rPh sb="135" eb="137">
      <t>コウシン</t>
    </rPh>
    <rPh sb="137" eb="138">
      <t>リツ</t>
    </rPh>
    <rPh sb="143" eb="146">
      <t>タイシンカ</t>
    </rPh>
    <rPh sb="147" eb="148">
      <t>スス</t>
    </rPh>
    <rPh sb="156" eb="158">
      <t>コンゴ</t>
    </rPh>
    <rPh sb="158" eb="161">
      <t>ケイカクテキ</t>
    </rPh>
    <rPh sb="162" eb="165">
      <t>タイシンカ</t>
    </rPh>
    <rPh sb="166" eb="168">
      <t>ジッシ</t>
    </rPh>
    <phoneticPr fontId="4"/>
  </si>
  <si>
    <t>世帯は増加傾向にあるものの、人口は確実に減少しているため、有収水量は減少傾向である。
令和元年度に法適化し、経営状況についてより明確に把握できるようになったので、今後の浄水場の改築、導水管の更新等施設の大規模改修や管渠の耐震化の実施に向けて、料金改定も含め、健全な経営行っていきたい。</t>
    <rPh sb="43" eb="44">
      <t>レイ</t>
    </rPh>
    <rPh sb="44" eb="45">
      <t>ワ</t>
    </rPh>
    <rPh sb="45" eb="47">
      <t>ガンネン</t>
    </rPh>
    <rPh sb="47" eb="48">
      <t>ド</t>
    </rPh>
    <rPh sb="54" eb="56">
      <t>ケイエイ</t>
    </rPh>
    <rPh sb="56" eb="58">
      <t>ジョウキョウ</t>
    </rPh>
    <rPh sb="64" eb="66">
      <t>メイカク</t>
    </rPh>
    <rPh sb="67" eb="69">
      <t>ハアク</t>
    </rPh>
    <rPh sb="114" eb="116">
      <t>ジッシ</t>
    </rPh>
    <rPh sb="117" eb="118">
      <t>ム</t>
    </rPh>
    <phoneticPr fontId="4"/>
  </si>
  <si>
    <t>令和元年度より公営企業会計へ移行した。
経常収支比率は、類似団体平均値を超えているが、一般会計からの基準外繰入金を繰り入れている状態である。
流動比率は、移行間もないため平均より大幅に低く、経営基盤は脆弱である。
企業債残高対給水収益比率は、平均を大きく上回っており、料金改定が急務であると思われる。
料金回収率は、100％を超えているが、更新費用の財源確保には至っていないため、料金の見直しを検討している。
給水原価は、平均より低く抑えることができている。引き続きコストを抑え低く保っていきたい。
施設利用率は、平均より高い数字となっている。現状でのダウンサイジングは難しいが、今後の給水人口等により検討する。
有収率は、平均より若干高い数字となっている。しかし、漏水調査等行っていないので、近いうちには実施し、有収率向上に努めたい。</t>
    <rPh sb="0" eb="1">
      <t>レイ</t>
    </rPh>
    <rPh sb="1" eb="2">
      <t>ワ</t>
    </rPh>
    <rPh sb="2" eb="4">
      <t>ガンネン</t>
    </rPh>
    <rPh sb="4" eb="5">
      <t>ド</t>
    </rPh>
    <rPh sb="7" eb="9">
      <t>コウエイ</t>
    </rPh>
    <rPh sb="9" eb="11">
      <t>キギョウ</t>
    </rPh>
    <rPh sb="11" eb="13">
      <t>カイケイ</t>
    </rPh>
    <rPh sb="14" eb="16">
      <t>イコウ</t>
    </rPh>
    <rPh sb="20" eb="22">
      <t>ケイジョウ</t>
    </rPh>
    <rPh sb="22" eb="24">
      <t>シュウシ</t>
    </rPh>
    <rPh sb="24" eb="26">
      <t>ヒリツ</t>
    </rPh>
    <rPh sb="28" eb="30">
      <t>ルイジ</t>
    </rPh>
    <rPh sb="30" eb="32">
      <t>ダンタイ</t>
    </rPh>
    <rPh sb="32" eb="35">
      <t>ヘイキンチ</t>
    </rPh>
    <rPh sb="36" eb="37">
      <t>コ</t>
    </rPh>
    <rPh sb="43" eb="45">
      <t>イッパン</t>
    </rPh>
    <rPh sb="45" eb="47">
      <t>カイケイ</t>
    </rPh>
    <rPh sb="50" eb="52">
      <t>キジュン</t>
    </rPh>
    <rPh sb="52" eb="53">
      <t>ガイ</t>
    </rPh>
    <rPh sb="53" eb="55">
      <t>クリイレ</t>
    </rPh>
    <rPh sb="55" eb="56">
      <t>キン</t>
    </rPh>
    <rPh sb="57" eb="58">
      <t>ク</t>
    </rPh>
    <rPh sb="59" eb="60">
      <t>イ</t>
    </rPh>
    <rPh sb="64" eb="66">
      <t>ジョウタイ</t>
    </rPh>
    <rPh sb="71" eb="73">
      <t>リュウドウ</t>
    </rPh>
    <rPh sb="73" eb="75">
      <t>ヒリツ</t>
    </rPh>
    <rPh sb="77" eb="79">
      <t>イコウ</t>
    </rPh>
    <rPh sb="79" eb="80">
      <t>マ</t>
    </rPh>
    <rPh sb="85" eb="87">
      <t>ヘイキン</t>
    </rPh>
    <rPh sb="89" eb="91">
      <t>オオハバ</t>
    </rPh>
    <rPh sb="92" eb="93">
      <t>ヒク</t>
    </rPh>
    <rPh sb="95" eb="97">
      <t>ケイエイ</t>
    </rPh>
    <rPh sb="97" eb="99">
      <t>キバン</t>
    </rPh>
    <rPh sb="100" eb="102">
      <t>ゼイジャク</t>
    </rPh>
    <rPh sb="107" eb="109">
      <t>キギョウ</t>
    </rPh>
    <rPh sb="109" eb="110">
      <t>サイ</t>
    </rPh>
    <rPh sb="110" eb="112">
      <t>ザンダカ</t>
    </rPh>
    <rPh sb="112" eb="113">
      <t>タイ</t>
    </rPh>
    <rPh sb="113" eb="115">
      <t>キュウスイ</t>
    </rPh>
    <rPh sb="115" eb="117">
      <t>シュウエキ</t>
    </rPh>
    <rPh sb="117" eb="119">
      <t>ヒリツ</t>
    </rPh>
    <rPh sb="121" eb="123">
      <t>ヘイキン</t>
    </rPh>
    <rPh sb="124" eb="125">
      <t>オオ</t>
    </rPh>
    <rPh sb="127" eb="129">
      <t>ウワマワ</t>
    </rPh>
    <rPh sb="134" eb="136">
      <t>リョウキン</t>
    </rPh>
    <rPh sb="136" eb="138">
      <t>カイテイ</t>
    </rPh>
    <rPh sb="139" eb="141">
      <t>キュウム</t>
    </rPh>
    <rPh sb="145" eb="146">
      <t>オモ</t>
    </rPh>
    <rPh sb="151" eb="153">
      <t>リョウキン</t>
    </rPh>
    <rPh sb="153" eb="155">
      <t>カイシュウ</t>
    </rPh>
    <rPh sb="155" eb="156">
      <t>リツ</t>
    </rPh>
    <rPh sb="163" eb="164">
      <t>コ</t>
    </rPh>
    <rPh sb="170" eb="172">
      <t>コウシン</t>
    </rPh>
    <rPh sb="172" eb="174">
      <t>ヒヨウ</t>
    </rPh>
    <rPh sb="175" eb="177">
      <t>ザイゲン</t>
    </rPh>
    <rPh sb="177" eb="179">
      <t>カクホ</t>
    </rPh>
    <rPh sb="181" eb="182">
      <t>イタ</t>
    </rPh>
    <rPh sb="190" eb="192">
      <t>リョウキン</t>
    </rPh>
    <rPh sb="193" eb="195">
      <t>ミナオ</t>
    </rPh>
    <rPh sb="197" eb="199">
      <t>ケントウ</t>
    </rPh>
    <rPh sb="205" eb="207">
      <t>キュウスイ</t>
    </rPh>
    <rPh sb="207" eb="209">
      <t>ゲンカ</t>
    </rPh>
    <rPh sb="211" eb="213">
      <t>ヘイキン</t>
    </rPh>
    <rPh sb="215" eb="216">
      <t>ヒク</t>
    </rPh>
    <rPh sb="217" eb="218">
      <t>オサ</t>
    </rPh>
    <rPh sb="229" eb="230">
      <t>ヒ</t>
    </rPh>
    <rPh sb="231" eb="232">
      <t>ツヅ</t>
    </rPh>
    <rPh sb="237" eb="238">
      <t>オサ</t>
    </rPh>
    <rPh sb="239" eb="240">
      <t>ヒク</t>
    </rPh>
    <rPh sb="241" eb="242">
      <t>タモ</t>
    </rPh>
    <rPh sb="250" eb="252">
      <t>シセツ</t>
    </rPh>
    <rPh sb="252" eb="255">
      <t>リヨウリツ</t>
    </rPh>
    <rPh sb="257" eb="259">
      <t>ヘイキン</t>
    </rPh>
    <rPh sb="261" eb="262">
      <t>タカ</t>
    </rPh>
    <rPh sb="263" eb="265">
      <t>スウジ</t>
    </rPh>
    <rPh sb="272" eb="274">
      <t>ゲンジョウ</t>
    </rPh>
    <rPh sb="285" eb="286">
      <t>ムズカ</t>
    </rPh>
    <rPh sb="290" eb="292">
      <t>コンゴ</t>
    </rPh>
    <rPh sb="293" eb="295">
      <t>キュウスイ</t>
    </rPh>
    <rPh sb="295" eb="297">
      <t>ジンコウ</t>
    </rPh>
    <rPh sb="297" eb="298">
      <t>トウ</t>
    </rPh>
    <rPh sb="301" eb="303">
      <t>ケントウ</t>
    </rPh>
    <rPh sb="307" eb="309">
      <t>ユウシュウ</t>
    </rPh>
    <rPh sb="309" eb="310">
      <t>リツ</t>
    </rPh>
    <rPh sb="312" eb="314">
      <t>ヘイキン</t>
    </rPh>
    <rPh sb="316" eb="318">
      <t>ジャッカン</t>
    </rPh>
    <rPh sb="318" eb="319">
      <t>タカ</t>
    </rPh>
    <rPh sb="320" eb="322">
      <t>スウジ</t>
    </rPh>
    <rPh sb="333" eb="335">
      <t>ロウスイ</t>
    </rPh>
    <rPh sb="335" eb="337">
      <t>チョウサ</t>
    </rPh>
    <rPh sb="337" eb="338">
      <t>トウ</t>
    </rPh>
    <rPh sb="338" eb="339">
      <t>オコナ</t>
    </rPh>
    <rPh sb="347" eb="348">
      <t>チカ</t>
    </rPh>
    <rPh sb="353" eb="355">
      <t>ジッシ</t>
    </rPh>
    <rPh sb="357" eb="359">
      <t>ユウシュウ</t>
    </rPh>
    <rPh sb="359" eb="360">
      <t>リツ</t>
    </rPh>
    <rPh sb="360" eb="362">
      <t>コウジョウ</t>
    </rPh>
    <rPh sb="363" eb="36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</si>
</sst>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4-4A27-922F-F34673F8F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4-4A27-922F-F34673F8F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6-4344-AB38-450829566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6-4344-AB38-450829566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F-4976-8790-94E06965B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F-4976-8790-94E06965B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5-4E7E-9CBF-0C6861930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5-4E7E-9CBF-0C6861930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1-42BF-9154-FDD7AC324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E1-42BF-9154-FDD7AC324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8-4530-9854-097B6AA84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18-4530-9854-097B6AA84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0-4D34-AAF8-FC9D187D6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40-4D34-AAF8-FC9D187D6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1-447D-96CA-7E2A4C5F2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1-447D-96CA-7E2A4C5F2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1-49B6-9BE7-E4DB54BFA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1-49B6-9BE7-E4DB54BFA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C-45F8-A2F6-087D66914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C-45F8-A2F6-087D66914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8-4D62-B166-9529CABE4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8-4D62-B166-9529CABE4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【244.67】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31" zoomScale="70" zoomScaleNormal="7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長野県　朝日村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簡易水道事業</v>
      </c>
      <c r="Q8" s="83"/>
      <c r="R8" s="83"/>
      <c r="S8" s="83"/>
      <c r="T8" s="83"/>
      <c r="U8" s="83"/>
      <c r="V8" s="83"/>
      <c r="W8" s="83" t="str">
        <f>データ!$L$6</f>
        <v>C3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4574</v>
      </c>
      <c r="AM8" s="71"/>
      <c r="AN8" s="71"/>
      <c r="AO8" s="71"/>
      <c r="AP8" s="71"/>
      <c r="AQ8" s="71"/>
      <c r="AR8" s="71"/>
      <c r="AS8" s="71"/>
      <c r="AT8" s="67">
        <f>データ!$S$6</f>
        <v>70.62</v>
      </c>
      <c r="AU8" s="68"/>
      <c r="AV8" s="68"/>
      <c r="AW8" s="68"/>
      <c r="AX8" s="68"/>
      <c r="AY8" s="68"/>
      <c r="AZ8" s="68"/>
      <c r="BA8" s="68"/>
      <c r="BB8" s="70">
        <f>データ!$T$6</f>
        <v>64.77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40.56</v>
      </c>
      <c r="J10" s="68"/>
      <c r="K10" s="68"/>
      <c r="L10" s="68"/>
      <c r="M10" s="68"/>
      <c r="N10" s="68"/>
      <c r="O10" s="69"/>
      <c r="P10" s="70">
        <f>データ!$P$6</f>
        <v>100</v>
      </c>
      <c r="Q10" s="70"/>
      <c r="R10" s="70"/>
      <c r="S10" s="70"/>
      <c r="T10" s="70"/>
      <c r="U10" s="70"/>
      <c r="V10" s="70"/>
      <c r="W10" s="71">
        <f>データ!$Q$6</f>
        <v>3280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4538</v>
      </c>
      <c r="AM10" s="71"/>
      <c r="AN10" s="71"/>
      <c r="AO10" s="71"/>
      <c r="AP10" s="71"/>
      <c r="AQ10" s="71"/>
      <c r="AR10" s="71"/>
      <c r="AS10" s="71"/>
      <c r="AT10" s="67">
        <f>データ!$V$6</f>
        <v>6</v>
      </c>
      <c r="AU10" s="68"/>
      <c r="AV10" s="68"/>
      <c r="AW10" s="68"/>
      <c r="AX10" s="68"/>
      <c r="AY10" s="68"/>
      <c r="AZ10" s="68"/>
      <c r="BA10" s="68"/>
      <c r="BB10" s="70">
        <f>データ!$W$6</f>
        <v>756.33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113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【102.72】</v>
      </c>
      <c r="F85" s="27" t="str">
        <f>データ!AS6</f>
        <v>【28.47】</v>
      </c>
      <c r="G85" s="27" t="str">
        <f>データ!BD6</f>
        <v>【244.67】</v>
      </c>
      <c r="H85" s="27" t="str">
        <f>データ!BO6</f>
        <v>【989.92】</v>
      </c>
      <c r="I85" s="27" t="str">
        <f>データ!BZ6</f>
        <v>【68.67】</v>
      </c>
      <c r="J85" s="27" t="str">
        <f>データ!CK6</f>
        <v>【264.82】</v>
      </c>
      <c r="K85" s="27" t="str">
        <f>データ!CV6</f>
        <v>【51.13】</v>
      </c>
      <c r="L85" s="27" t="str">
        <f>データ!DG6</f>
        <v>【76.64】</v>
      </c>
      <c r="M85" s="27" t="str">
        <f>データ!DR6</f>
        <v>【40.79】</v>
      </c>
      <c r="N85" s="27" t="str">
        <f>データ!EC6</f>
        <v>【15.98】</v>
      </c>
      <c r="O85" s="27" t="str">
        <f>データ!EN6</f>
        <v>【0.44】</v>
      </c>
    </row>
  </sheetData>
  <sheetProtection algorithmName="SHA-512" hashValue="JrYGf4qbXIinEmkvpN1P3j2g9XkyWMnzjU60md4Ss+Bh6q73IyGx6WNk2v3FRSAiryzMUWH0XYP29D0G6ToZCw==" saltValue="gujrcnNg5PFuRVqHya/1n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204510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5</v>
      </c>
      <c r="H6" s="34" t="str">
        <f t="shared" si="3"/>
        <v>長野県　朝日村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C3</v>
      </c>
      <c r="M6" s="34" t="str">
        <f t="shared" si="3"/>
        <v>非設置</v>
      </c>
      <c r="N6" s="35" t="str">
        <f t="shared" si="3"/>
        <v>-</v>
      </c>
      <c r="O6" s="35">
        <f t="shared" si="3"/>
        <v>40.56</v>
      </c>
      <c r="P6" s="35">
        <f t="shared" si="3"/>
        <v>100</v>
      </c>
      <c r="Q6" s="35">
        <f t="shared" si="3"/>
        <v>3280</v>
      </c>
      <c r="R6" s="35">
        <f t="shared" si="3"/>
        <v>4574</v>
      </c>
      <c r="S6" s="35">
        <f t="shared" si="3"/>
        <v>70.62</v>
      </c>
      <c r="T6" s="35">
        <f t="shared" si="3"/>
        <v>64.77</v>
      </c>
      <c r="U6" s="35">
        <f t="shared" si="3"/>
        <v>4538</v>
      </c>
      <c r="V6" s="35">
        <f t="shared" si="3"/>
        <v>6</v>
      </c>
      <c r="W6" s="35">
        <f t="shared" si="3"/>
        <v>756.33</v>
      </c>
      <c r="X6" s="36" t="str">
        <f>IF(X7="",NA(),X7)</f>
        <v>-</v>
      </c>
      <c r="Y6" s="36" t="str">
        <f t="shared" ref="Y6:AG6" si="4">IF(Y7="",NA(),Y7)</f>
        <v>-</v>
      </c>
      <c r="Z6" s="36" t="str">
        <f t="shared" si="4"/>
        <v>-</v>
      </c>
      <c r="AA6" s="36" t="str">
        <f t="shared" si="4"/>
        <v>-</v>
      </c>
      <c r="AB6" s="36">
        <f t="shared" si="4"/>
        <v>110.36</v>
      </c>
      <c r="AC6" s="36" t="str">
        <f t="shared" si="4"/>
        <v>-</v>
      </c>
      <c r="AD6" s="36" t="str">
        <f t="shared" si="4"/>
        <v>-</v>
      </c>
      <c r="AE6" s="36" t="str">
        <f t="shared" si="4"/>
        <v>-</v>
      </c>
      <c r="AF6" s="36" t="str">
        <f t="shared" si="4"/>
        <v>-</v>
      </c>
      <c r="AG6" s="36">
        <f t="shared" si="4"/>
        <v>105.45</v>
      </c>
      <c r="AH6" s="35" t="str">
        <f>IF(AH7="","",IF(AH7="-","【-】","【"&amp;SUBSTITUTE(TEXT(AH7,"#,##0.00"),"-","△")&amp;"】"))</f>
        <v>【102.72】</v>
      </c>
      <c r="AI6" s="36" t="str">
        <f>IF(AI7="",NA(),AI7)</f>
        <v>-</v>
      </c>
      <c r="AJ6" s="36" t="str">
        <f t="shared" ref="AJ6:AR6" si="5">IF(AJ7="",NA(),AJ7)</f>
        <v>-</v>
      </c>
      <c r="AK6" s="36" t="str">
        <f t="shared" si="5"/>
        <v>-</v>
      </c>
      <c r="AL6" s="36" t="str">
        <f t="shared" si="5"/>
        <v>-</v>
      </c>
      <c r="AM6" s="35">
        <f t="shared" si="5"/>
        <v>0</v>
      </c>
      <c r="AN6" s="36" t="str">
        <f t="shared" si="5"/>
        <v>-</v>
      </c>
      <c r="AO6" s="36" t="str">
        <f t="shared" si="5"/>
        <v>-</v>
      </c>
      <c r="AP6" s="36" t="str">
        <f t="shared" si="5"/>
        <v>-</v>
      </c>
      <c r="AQ6" s="36" t="str">
        <f t="shared" si="5"/>
        <v>-</v>
      </c>
      <c r="AR6" s="36">
        <f t="shared" si="5"/>
        <v>29.38</v>
      </c>
      <c r="AS6" s="35" t="str">
        <f>IF(AS7="","",IF(AS7="-","【-】","【"&amp;SUBSTITUTE(TEXT(AS7,"#,##0.00"),"-","△")&amp;"】"))</f>
        <v>【28.47】</v>
      </c>
      <c r="AT6" s="36" t="str">
        <f>IF(AT7="",NA(),AT7)</f>
        <v>-</v>
      </c>
      <c r="AU6" s="36" t="str">
        <f t="shared" ref="AU6:BC6" si="6">IF(AU7="",NA(),AU7)</f>
        <v>-</v>
      </c>
      <c r="AV6" s="36" t="str">
        <f t="shared" si="6"/>
        <v>-</v>
      </c>
      <c r="AW6" s="36" t="str">
        <f t="shared" si="6"/>
        <v>-</v>
      </c>
      <c r="AX6" s="36">
        <f t="shared" si="6"/>
        <v>40.67</v>
      </c>
      <c r="AY6" s="36" t="str">
        <f t="shared" si="6"/>
        <v>-</v>
      </c>
      <c r="AZ6" s="36" t="str">
        <f t="shared" si="6"/>
        <v>-</v>
      </c>
      <c r="BA6" s="36" t="str">
        <f t="shared" si="6"/>
        <v>-</v>
      </c>
      <c r="BB6" s="36" t="str">
        <f t="shared" si="6"/>
        <v>-</v>
      </c>
      <c r="BC6" s="36">
        <f t="shared" si="6"/>
        <v>413.82</v>
      </c>
      <c r="BD6" s="35" t="str">
        <f>IF(BD7="","",IF(BD7="-","【-】","【"&amp;SUBSTITUTE(TEXT(BD7,"#,##0.00"),"-","△")&amp;"】"))</f>
        <v>【244.67】</v>
      </c>
      <c r="BE6" s="36" t="str">
        <f>IF(BE7="",NA(),BE7)</f>
        <v>-</v>
      </c>
      <c r="BF6" s="36" t="str">
        <f t="shared" ref="BF6:BN6" si="7">IF(BF7="",NA(),BF7)</f>
        <v>-</v>
      </c>
      <c r="BG6" s="36" t="str">
        <f t="shared" si="7"/>
        <v>-</v>
      </c>
      <c r="BH6" s="36" t="str">
        <f t="shared" si="7"/>
        <v>-</v>
      </c>
      <c r="BI6" s="36">
        <f t="shared" si="7"/>
        <v>888.78</v>
      </c>
      <c r="BJ6" s="36" t="str">
        <f t="shared" si="7"/>
        <v>-</v>
      </c>
      <c r="BK6" s="36" t="str">
        <f t="shared" si="7"/>
        <v>-</v>
      </c>
      <c r="BL6" s="36" t="str">
        <f t="shared" si="7"/>
        <v>-</v>
      </c>
      <c r="BM6" s="36" t="str">
        <f t="shared" si="7"/>
        <v>-</v>
      </c>
      <c r="BN6" s="36">
        <f t="shared" si="7"/>
        <v>698.55</v>
      </c>
      <c r="BO6" s="35" t="str">
        <f>IF(BO7="","",IF(BO7="-","【-】","【"&amp;SUBSTITUTE(TEXT(BO7,"#,##0.00"),"-","△")&amp;"】"))</f>
        <v>【989.92】</v>
      </c>
      <c r="BP6" s="36" t="str">
        <f>IF(BP7="",NA(),BP7)</f>
        <v>-</v>
      </c>
      <c r="BQ6" s="36" t="str">
        <f t="shared" ref="BQ6:BY6" si="8">IF(BQ7="",NA(),BQ7)</f>
        <v>-</v>
      </c>
      <c r="BR6" s="36" t="str">
        <f t="shared" si="8"/>
        <v>-</v>
      </c>
      <c r="BS6" s="36" t="str">
        <f t="shared" si="8"/>
        <v>-</v>
      </c>
      <c r="BT6" s="36">
        <f t="shared" si="8"/>
        <v>100.88</v>
      </c>
      <c r="BU6" s="36" t="str">
        <f t="shared" si="8"/>
        <v>-</v>
      </c>
      <c r="BV6" s="36" t="str">
        <f t="shared" si="8"/>
        <v>-</v>
      </c>
      <c r="BW6" s="36" t="str">
        <f t="shared" si="8"/>
        <v>-</v>
      </c>
      <c r="BX6" s="36" t="str">
        <f t="shared" si="8"/>
        <v>-</v>
      </c>
      <c r="BY6" s="36">
        <f t="shared" si="8"/>
        <v>73.7</v>
      </c>
      <c r="BZ6" s="35" t="str">
        <f>IF(BZ7="","",IF(BZ7="-","【-】","【"&amp;SUBSTITUTE(TEXT(BZ7,"#,##0.00"),"-","△")&amp;"】"))</f>
        <v>【68.67】</v>
      </c>
      <c r="CA6" s="36" t="str">
        <f>IF(CA7="",NA(),CA7)</f>
        <v>-</v>
      </c>
      <c r="CB6" s="36" t="str">
        <f t="shared" ref="CB6:CJ6" si="9">IF(CB7="",NA(),CB7)</f>
        <v>-</v>
      </c>
      <c r="CC6" s="36" t="str">
        <f t="shared" si="9"/>
        <v>-</v>
      </c>
      <c r="CD6" s="36" t="str">
        <f t="shared" si="9"/>
        <v>-</v>
      </c>
      <c r="CE6" s="36">
        <f t="shared" si="9"/>
        <v>157.59</v>
      </c>
      <c r="CF6" s="36" t="str">
        <f t="shared" si="9"/>
        <v>-</v>
      </c>
      <c r="CG6" s="36" t="str">
        <f t="shared" si="9"/>
        <v>-</v>
      </c>
      <c r="CH6" s="36" t="str">
        <f t="shared" si="9"/>
        <v>-</v>
      </c>
      <c r="CI6" s="36" t="str">
        <f t="shared" si="9"/>
        <v>-</v>
      </c>
      <c r="CJ6" s="36">
        <f t="shared" si="9"/>
        <v>261.02</v>
      </c>
      <c r="CK6" s="35" t="str">
        <f>IF(CK7="","",IF(CK7="-","【-】","【"&amp;SUBSTITUTE(TEXT(CK7,"#,##0.00"),"-","△")&amp;"】"))</f>
        <v>【264.82】</v>
      </c>
      <c r="CL6" s="36" t="str">
        <f>IF(CL7="",NA(),CL7)</f>
        <v>-</v>
      </c>
      <c r="CM6" s="36" t="str">
        <f t="shared" ref="CM6:CU6" si="10">IF(CM7="",NA(),CM7)</f>
        <v>-</v>
      </c>
      <c r="CN6" s="36" t="str">
        <f t="shared" si="10"/>
        <v>-</v>
      </c>
      <c r="CO6" s="36" t="str">
        <f t="shared" si="10"/>
        <v>-</v>
      </c>
      <c r="CP6" s="36">
        <f t="shared" si="10"/>
        <v>67.69</v>
      </c>
      <c r="CQ6" s="36" t="str">
        <f t="shared" si="10"/>
        <v>-</v>
      </c>
      <c r="CR6" s="36" t="str">
        <f t="shared" si="10"/>
        <v>-</v>
      </c>
      <c r="CS6" s="36" t="str">
        <f t="shared" si="10"/>
        <v>-</v>
      </c>
      <c r="CT6" s="36" t="str">
        <f t="shared" si="10"/>
        <v>-</v>
      </c>
      <c r="CU6" s="36">
        <f t="shared" si="10"/>
        <v>49.01</v>
      </c>
      <c r="CV6" s="35" t="str">
        <f>IF(CV7="","",IF(CV7="-","【-】","【"&amp;SUBSTITUTE(TEXT(CV7,"#,##0.00"),"-","△")&amp;"】"))</f>
        <v>【51.13】</v>
      </c>
      <c r="CW6" s="36" t="str">
        <f>IF(CW7="",NA(),CW7)</f>
        <v>-</v>
      </c>
      <c r="CX6" s="36" t="str">
        <f t="shared" ref="CX6:DF6" si="11">IF(CX7="",NA(),CX7)</f>
        <v>-</v>
      </c>
      <c r="CY6" s="36" t="str">
        <f t="shared" si="11"/>
        <v>-</v>
      </c>
      <c r="CZ6" s="36" t="str">
        <f t="shared" si="11"/>
        <v>-</v>
      </c>
      <c r="DA6" s="36">
        <f t="shared" si="11"/>
        <v>79.73</v>
      </c>
      <c r="DB6" s="36" t="str">
        <f t="shared" si="11"/>
        <v>-</v>
      </c>
      <c r="DC6" s="36" t="str">
        <f t="shared" si="11"/>
        <v>-</v>
      </c>
      <c r="DD6" s="36" t="str">
        <f t="shared" si="11"/>
        <v>-</v>
      </c>
      <c r="DE6" s="36" t="str">
        <f t="shared" si="11"/>
        <v>-</v>
      </c>
      <c r="DF6" s="36">
        <f t="shared" si="11"/>
        <v>76.569999999999993</v>
      </c>
      <c r="DG6" s="35" t="str">
        <f>IF(DG7="","",IF(DG7="-","【-】","【"&amp;SUBSTITUTE(TEXT(DG7,"#,##0.00"),"-","△")&amp;"】"))</f>
        <v>【76.64】</v>
      </c>
      <c r="DH6" s="36" t="str">
        <f>IF(DH7="",NA(),DH7)</f>
        <v>-</v>
      </c>
      <c r="DI6" s="36" t="str">
        <f t="shared" ref="DI6:DQ6" si="12">IF(DI7="",NA(),DI7)</f>
        <v>-</v>
      </c>
      <c r="DJ6" s="36" t="str">
        <f t="shared" si="12"/>
        <v>-</v>
      </c>
      <c r="DK6" s="36" t="str">
        <f t="shared" si="12"/>
        <v>-</v>
      </c>
      <c r="DL6" s="36">
        <f t="shared" si="12"/>
        <v>6.51</v>
      </c>
      <c r="DM6" s="36" t="str">
        <f t="shared" si="12"/>
        <v>-</v>
      </c>
      <c r="DN6" s="36" t="str">
        <f t="shared" si="12"/>
        <v>-</v>
      </c>
      <c r="DO6" s="36" t="str">
        <f t="shared" si="12"/>
        <v>-</v>
      </c>
      <c r="DP6" s="36" t="str">
        <f t="shared" si="12"/>
        <v>-</v>
      </c>
      <c r="DQ6" s="36">
        <f t="shared" si="12"/>
        <v>49.34</v>
      </c>
      <c r="DR6" s="35" t="str">
        <f>IF(DR7="","",IF(DR7="-","【-】","【"&amp;SUBSTITUTE(TEXT(DR7,"#,##0.00"),"-","△")&amp;"】"))</f>
        <v>【40.79】</v>
      </c>
      <c r="DS6" s="36" t="str">
        <f>IF(DS7="",NA(),DS7)</f>
        <v>-</v>
      </c>
      <c r="DT6" s="36" t="str">
        <f t="shared" ref="DT6:EB6" si="13">IF(DT7="",NA(),DT7)</f>
        <v>-</v>
      </c>
      <c r="DU6" s="36" t="str">
        <f t="shared" si="13"/>
        <v>-</v>
      </c>
      <c r="DV6" s="36" t="str">
        <f t="shared" si="13"/>
        <v>-</v>
      </c>
      <c r="DW6" s="36">
        <f t="shared" si="13"/>
        <v>11.24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>
        <f t="shared" si="13"/>
        <v>22.75</v>
      </c>
      <c r="EC6" s="35" t="str">
        <f>IF(EC7="","",IF(EC7="-","【-】","【"&amp;SUBSTITUTE(TEXT(EC7,"#,##0.00"),"-","△")&amp;"】"))</f>
        <v>【15.98】</v>
      </c>
      <c r="ED6" s="36" t="str">
        <f>IF(ED7="",NA(),ED7)</f>
        <v>-</v>
      </c>
      <c r="EE6" s="36" t="str">
        <f t="shared" ref="EE6:EM6" si="14">IF(EE7="",NA(),EE7)</f>
        <v>-</v>
      </c>
      <c r="EF6" s="36" t="str">
        <f t="shared" si="14"/>
        <v>-</v>
      </c>
      <c r="EG6" s="36" t="str">
        <f t="shared" si="14"/>
        <v>-</v>
      </c>
      <c r="EH6" s="35">
        <f t="shared" si="14"/>
        <v>0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>
        <f t="shared" si="14"/>
        <v>0.43</v>
      </c>
      <c r="EN6" s="35" t="str">
        <f>IF(EN7="","",IF(EN7="-","【-】","【"&amp;SUBSTITUTE(TEXT(EN7,"#,##0.00"),"-","△")&amp;"】"))</f>
        <v>【0.44】</v>
      </c>
    </row>
    <row r="7" spans="1:144" s="37" customFormat="1" x14ac:dyDescent="0.15">
      <c r="A7" s="29"/>
      <c r="B7" s="38">
        <v>2019</v>
      </c>
      <c r="C7" s="38">
        <v>204510</v>
      </c>
      <c r="D7" s="38">
        <v>46</v>
      </c>
      <c r="E7" s="38">
        <v>1</v>
      </c>
      <c r="F7" s="38">
        <v>0</v>
      </c>
      <c r="G7" s="38">
        <v>5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40.56</v>
      </c>
      <c r="P7" s="39">
        <v>100</v>
      </c>
      <c r="Q7" s="39">
        <v>3280</v>
      </c>
      <c r="R7" s="39">
        <v>4574</v>
      </c>
      <c r="S7" s="39">
        <v>70.62</v>
      </c>
      <c r="T7" s="39">
        <v>64.77</v>
      </c>
      <c r="U7" s="39">
        <v>4538</v>
      </c>
      <c r="V7" s="39">
        <v>6</v>
      </c>
      <c r="W7" s="39">
        <v>756.33</v>
      </c>
      <c r="X7" s="39" t="s">
        <v>99</v>
      </c>
      <c r="Y7" s="39" t="s">
        <v>99</v>
      </c>
      <c r="Z7" s="39" t="s">
        <v>99</v>
      </c>
      <c r="AA7" s="39" t="s">
        <v>99</v>
      </c>
      <c r="AB7" s="39">
        <v>110.36</v>
      </c>
      <c r="AC7" s="39" t="s">
        <v>99</v>
      </c>
      <c r="AD7" s="39" t="s">
        <v>99</v>
      </c>
      <c r="AE7" s="39" t="s">
        <v>99</v>
      </c>
      <c r="AF7" s="39" t="s">
        <v>99</v>
      </c>
      <c r="AG7" s="39">
        <v>105.45</v>
      </c>
      <c r="AH7" s="39">
        <v>102.72</v>
      </c>
      <c r="AI7" s="39" t="s">
        <v>99</v>
      </c>
      <c r="AJ7" s="39" t="s">
        <v>99</v>
      </c>
      <c r="AK7" s="39" t="s">
        <v>99</v>
      </c>
      <c r="AL7" s="39" t="s">
        <v>99</v>
      </c>
      <c r="AM7" s="39">
        <v>0</v>
      </c>
      <c r="AN7" s="39" t="s">
        <v>99</v>
      </c>
      <c r="AO7" s="39" t="s">
        <v>99</v>
      </c>
      <c r="AP7" s="39" t="s">
        <v>99</v>
      </c>
      <c r="AQ7" s="39" t="s">
        <v>99</v>
      </c>
      <c r="AR7" s="39">
        <v>29.38</v>
      </c>
      <c r="AS7" s="39">
        <v>28.47</v>
      </c>
      <c r="AT7" s="39" t="s">
        <v>99</v>
      </c>
      <c r="AU7" s="39" t="s">
        <v>99</v>
      </c>
      <c r="AV7" s="39" t="s">
        <v>99</v>
      </c>
      <c r="AW7" s="39" t="s">
        <v>99</v>
      </c>
      <c r="AX7" s="39">
        <v>40.67</v>
      </c>
      <c r="AY7" s="39" t="s">
        <v>99</v>
      </c>
      <c r="AZ7" s="39" t="s">
        <v>99</v>
      </c>
      <c r="BA7" s="39" t="s">
        <v>99</v>
      </c>
      <c r="BB7" s="39" t="s">
        <v>99</v>
      </c>
      <c r="BC7" s="39">
        <v>413.82</v>
      </c>
      <c r="BD7" s="39">
        <v>244.67</v>
      </c>
      <c r="BE7" s="39" t="s">
        <v>99</v>
      </c>
      <c r="BF7" s="39" t="s">
        <v>99</v>
      </c>
      <c r="BG7" s="39" t="s">
        <v>99</v>
      </c>
      <c r="BH7" s="39" t="s">
        <v>99</v>
      </c>
      <c r="BI7" s="39">
        <v>888.78</v>
      </c>
      <c r="BJ7" s="39" t="s">
        <v>99</v>
      </c>
      <c r="BK7" s="39" t="s">
        <v>99</v>
      </c>
      <c r="BL7" s="39" t="s">
        <v>99</v>
      </c>
      <c r="BM7" s="39" t="s">
        <v>99</v>
      </c>
      <c r="BN7" s="39">
        <v>698.55</v>
      </c>
      <c r="BO7" s="39">
        <v>989.92</v>
      </c>
      <c r="BP7" s="39" t="s">
        <v>99</v>
      </c>
      <c r="BQ7" s="39" t="s">
        <v>99</v>
      </c>
      <c r="BR7" s="39" t="s">
        <v>99</v>
      </c>
      <c r="BS7" s="39" t="s">
        <v>99</v>
      </c>
      <c r="BT7" s="39">
        <v>100.88</v>
      </c>
      <c r="BU7" s="39" t="s">
        <v>99</v>
      </c>
      <c r="BV7" s="39" t="s">
        <v>99</v>
      </c>
      <c r="BW7" s="39" t="s">
        <v>99</v>
      </c>
      <c r="BX7" s="39" t="s">
        <v>99</v>
      </c>
      <c r="BY7" s="39">
        <v>73.7</v>
      </c>
      <c r="BZ7" s="39">
        <v>68.67</v>
      </c>
      <c r="CA7" s="39" t="s">
        <v>99</v>
      </c>
      <c r="CB7" s="39" t="s">
        <v>99</v>
      </c>
      <c r="CC7" s="39" t="s">
        <v>99</v>
      </c>
      <c r="CD7" s="39" t="s">
        <v>99</v>
      </c>
      <c r="CE7" s="39">
        <v>157.59</v>
      </c>
      <c r="CF7" s="39" t="s">
        <v>99</v>
      </c>
      <c r="CG7" s="39" t="s">
        <v>99</v>
      </c>
      <c r="CH7" s="39" t="s">
        <v>99</v>
      </c>
      <c r="CI7" s="39" t="s">
        <v>99</v>
      </c>
      <c r="CJ7" s="39">
        <v>261.02</v>
      </c>
      <c r="CK7" s="39">
        <v>264.82</v>
      </c>
      <c r="CL7" s="39" t="s">
        <v>99</v>
      </c>
      <c r="CM7" s="39" t="s">
        <v>99</v>
      </c>
      <c r="CN7" s="39" t="s">
        <v>99</v>
      </c>
      <c r="CO7" s="39" t="s">
        <v>99</v>
      </c>
      <c r="CP7" s="39">
        <v>67.69</v>
      </c>
      <c r="CQ7" s="39" t="s">
        <v>99</v>
      </c>
      <c r="CR7" s="39" t="s">
        <v>99</v>
      </c>
      <c r="CS7" s="39" t="s">
        <v>99</v>
      </c>
      <c r="CT7" s="39" t="s">
        <v>99</v>
      </c>
      <c r="CU7" s="39">
        <v>49.01</v>
      </c>
      <c r="CV7" s="39">
        <v>51.13</v>
      </c>
      <c r="CW7" s="39" t="s">
        <v>99</v>
      </c>
      <c r="CX7" s="39" t="s">
        <v>99</v>
      </c>
      <c r="CY7" s="39" t="s">
        <v>99</v>
      </c>
      <c r="CZ7" s="39" t="s">
        <v>99</v>
      </c>
      <c r="DA7" s="39">
        <v>79.73</v>
      </c>
      <c r="DB7" s="39" t="s">
        <v>99</v>
      </c>
      <c r="DC7" s="39" t="s">
        <v>99</v>
      </c>
      <c r="DD7" s="39" t="s">
        <v>99</v>
      </c>
      <c r="DE7" s="39" t="s">
        <v>99</v>
      </c>
      <c r="DF7" s="39">
        <v>76.569999999999993</v>
      </c>
      <c r="DG7" s="39">
        <v>76.64</v>
      </c>
      <c r="DH7" s="39" t="s">
        <v>99</v>
      </c>
      <c r="DI7" s="39" t="s">
        <v>99</v>
      </c>
      <c r="DJ7" s="39" t="s">
        <v>99</v>
      </c>
      <c r="DK7" s="39" t="s">
        <v>99</v>
      </c>
      <c r="DL7" s="39">
        <v>6.51</v>
      </c>
      <c r="DM7" s="39" t="s">
        <v>99</v>
      </c>
      <c r="DN7" s="39" t="s">
        <v>99</v>
      </c>
      <c r="DO7" s="39" t="s">
        <v>99</v>
      </c>
      <c r="DP7" s="39" t="s">
        <v>99</v>
      </c>
      <c r="DQ7" s="39">
        <v>49.34</v>
      </c>
      <c r="DR7" s="39">
        <v>40.79</v>
      </c>
      <c r="DS7" s="39" t="s">
        <v>99</v>
      </c>
      <c r="DT7" s="39" t="s">
        <v>99</v>
      </c>
      <c r="DU7" s="39" t="s">
        <v>99</v>
      </c>
      <c r="DV7" s="39" t="s">
        <v>99</v>
      </c>
      <c r="DW7" s="39">
        <v>11.24</v>
      </c>
      <c r="DX7" s="39" t="s">
        <v>99</v>
      </c>
      <c r="DY7" s="39" t="s">
        <v>99</v>
      </c>
      <c r="DZ7" s="39" t="s">
        <v>99</v>
      </c>
      <c r="EA7" s="39" t="s">
        <v>99</v>
      </c>
      <c r="EB7" s="39">
        <v>22.75</v>
      </c>
      <c r="EC7" s="39">
        <v>15.98</v>
      </c>
      <c r="ED7" s="39" t="s">
        <v>99</v>
      </c>
      <c r="EE7" s="39" t="s">
        <v>99</v>
      </c>
      <c r="EF7" s="39" t="s">
        <v>99</v>
      </c>
      <c r="EG7" s="39" t="s">
        <v>99</v>
      </c>
      <c r="EH7" s="39">
        <v>0</v>
      </c>
      <c r="EI7" s="39" t="s">
        <v>99</v>
      </c>
      <c r="EJ7" s="39" t="s">
        <v>99</v>
      </c>
      <c r="EK7" s="39" t="s">
        <v>99</v>
      </c>
      <c r="EL7" s="39" t="s">
        <v>99</v>
      </c>
      <c r="EM7" s="39">
        <v>0.43</v>
      </c>
      <c r="EN7" s="39">
        <v>0.44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2020-12-04T02:08:46Z</dcterms:created>
  <dcterms:modified xsi:type="dcterms:W3CDTF">2021-01-25T03:34:08Z</dcterms:modified>
  <cp:category/>
</cp:coreProperties>
</file>