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ASAHI-FSV1\share\4 建設環境課\高山データ避難\03　建設環境課（H30～）生活環境課（H26～）\01上水道\00水道担当\02_決算統計\1.28公営企業に係る経営比較分析表（平成30年度決算）分析について\204510朝日村\204510 朝日村\"/>
    </mc:Choice>
  </mc:AlternateContent>
  <xr:revisionPtr revIDLastSave="0" documentId="12_ncr:500000_{338D5D86-38B7-441A-8EFF-594D8FD261D2}" xr6:coauthVersionLast="31" xr6:coauthVersionMax="31" xr10:uidLastSave="{00000000-0000-0000-0000-000000000000}"/>
  <workbookProtection workbookAlgorithmName="SHA-512" workbookHashValue="d0xT3g+pjB1sH9CQ7GLhQmgDsly3dxG/cW1WkIRvs8bWFGELFGhXGL0sXajCx4a7sjCgoJg0t7QtTBFgpr0toA==" workbookSaltValue="PVG7V/czTgu1N6kGO0vT+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<sst xmlns="http://schemas.openxmlformats.org/spreadsheetml/2006/main" count="228" uniqueCount="114">
  <si>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</si>
  <si>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</si>
  <si>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</si>
  <si>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</si>
  <si>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</si>
  <si>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</si>
  <si>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</si>
  <si>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</si>
  <si>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</si>
  <si>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</si>
  <si>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</si>
  <si>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</si>
  <si>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</si>
  <si>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</si>
  <si>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</si>
  <si>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</si>
  <si>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</si>
  <si>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</si>
  <si>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</si>
  <si>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</si>
  <si>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</si>
  <si>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</si>
  <si>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</si>
  <si>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</si>
  <si>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</si>
  <si>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</si>
  <si>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</si>
  <si>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</si>
  <si>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</si>
  <si>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</si>
  <si>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</si>
  <si>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</si>
  <si>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</si>
  <si>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</si>
  <si>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</si>
  <si>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</si>
  <si>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</si>
  <si>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</si>
  <si>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</si>
  <si>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</si>
  <si>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</si>
  <si>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</si>
  <si>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</si>
  <si>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</si>
  <si>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</si>
  <si>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</si>
  <si>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</si>
  <si>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</si>
  <si>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</si>
  <si>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</si>
  <si>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</si>
  <si>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</si>
  <si>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</si>
  <si>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</si>
  <si>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</si>
  <si>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</si>
  <si>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</si>
  <si>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</si>
  <si>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</si>
  <si>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</si>
  <si>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</si>
  <si>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</si>
  <si>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</si>
  <si>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</si>
  <si>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</si>
  <si>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</si>
  <si>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</si>
  <si>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</si>
  <si>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</si>
  <si>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</si>
  <si>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</si>
  <si>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</si>
  <si>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</si>
  <si>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</si>
  <si>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</si>
  <si>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</si>
  <si>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</si>
  <si>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</si>
  <si>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</si>
  <si>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</si>
  <si>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</si>
  <si>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</si>
  <si>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</si>
  <si>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</si>
  <si>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</si>
  <si>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</si>
  <si>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</si>
  <si>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</si>
  <si>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</si>
  <si>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</si>
  <si>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</si>
  <si>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</si>
  <si>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</si>
  <si>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</si>
  <si>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</si>
  <si>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</si>
  <si>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</si>
  <si>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</si>
  <si>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朝日村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</si>
  <si>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</si>
  <si>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</si>
  <si>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</si>
  <si>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</si>
  <si>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</si>
  <si>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</si>
  <si>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</si>
  <si>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</si>
  <si>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</si>
  <si>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</si>
  <si>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</si>
  <si>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</si>
  <si>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既設管渠については法定耐用年数に達していないため、老朽化率は0である。
供用開始から20年以上が経過しており、今後さらなる施設の修繕・更新、管渠の耐震化等が課題。
</t>
    <phoneticPr fontId="4"/>
  </si>
  <si>
    <t>水洗化率の増加は、未加入高齢者世帯の減少、宅地造成地の新規加入によるが、人口減や節水機器にの影響で料金収入の増加が見込めない。
しかし、施設の更新は行わなければならず、厳しい運営状況である。H31に法適化をしたので費用の削減、料金改定の検討など経営改善により一層努めたい。</t>
    <rPh sb="0" eb="3">
      <t>スイセンカ</t>
    </rPh>
    <rPh sb="3" eb="4">
      <t>リツ</t>
    </rPh>
    <rPh sb="5" eb="7">
      <t>ゾウカ</t>
    </rPh>
    <rPh sb="9" eb="12">
      <t>ミカニュウ</t>
    </rPh>
    <rPh sb="12" eb="15">
      <t>コウレイシャ</t>
    </rPh>
    <rPh sb="15" eb="17">
      <t>セタイ</t>
    </rPh>
    <rPh sb="18" eb="20">
      <t>ゲンショウ</t>
    </rPh>
    <rPh sb="21" eb="23">
      <t>タクチ</t>
    </rPh>
    <rPh sb="23" eb="26">
      <t>ゾウセイチ</t>
    </rPh>
    <rPh sb="27" eb="29">
      <t>シンキ</t>
    </rPh>
    <rPh sb="29" eb="31">
      <t>カニュウ</t>
    </rPh>
    <rPh sb="36" eb="39">
      <t>ジンコウゲン</t>
    </rPh>
    <rPh sb="40" eb="42">
      <t>セッスイ</t>
    </rPh>
    <rPh sb="42" eb="44">
      <t>キキ</t>
    </rPh>
    <rPh sb="46" eb="48">
      <t>エイキョウ</t>
    </rPh>
    <rPh sb="49" eb="51">
      <t>リョウキン</t>
    </rPh>
    <rPh sb="51" eb="53">
      <t>シュウニュウ</t>
    </rPh>
    <rPh sb="54" eb="56">
      <t>ゾウカ</t>
    </rPh>
    <rPh sb="57" eb="59">
      <t>ミコ</t>
    </rPh>
    <rPh sb="68" eb="70">
      <t>シセツ</t>
    </rPh>
    <rPh sb="71" eb="73">
      <t>コウシン</t>
    </rPh>
    <rPh sb="74" eb="75">
      <t>オコナ</t>
    </rPh>
    <rPh sb="84" eb="85">
      <t>キビ</t>
    </rPh>
    <rPh sb="87" eb="89">
      <t>ウンエイ</t>
    </rPh>
    <rPh sb="89" eb="91">
      <t>ジョウキョウ</t>
    </rPh>
    <rPh sb="99" eb="100">
      <t>ホウ</t>
    </rPh>
    <rPh sb="100" eb="101">
      <t>テキ</t>
    </rPh>
    <rPh sb="101" eb="102">
      <t>カ</t>
    </rPh>
    <rPh sb="107" eb="109">
      <t>ヒヨウ</t>
    </rPh>
    <rPh sb="110" eb="112">
      <t>サクゲン</t>
    </rPh>
    <rPh sb="113" eb="115">
      <t>リョウキン</t>
    </rPh>
    <rPh sb="115" eb="117">
      <t>カイテイ</t>
    </rPh>
    <rPh sb="118" eb="120">
      <t>ケントウ</t>
    </rPh>
    <rPh sb="122" eb="124">
      <t>ケイエイ</t>
    </rPh>
    <rPh sb="124" eb="126">
      <t>カイゼン</t>
    </rPh>
    <rPh sb="129" eb="131">
      <t>イッソウ</t>
    </rPh>
    <rPh sb="131" eb="132">
      <t>ツト</t>
    </rPh>
    <phoneticPr fontId="4"/>
  </si>
  <si>
    <t>収益的収支比率については、H29に比べ良くなった。しかし、原因は打ち切り決算により、３月以降の支払い分について見込んでいないためと思われる。料金収入については今後も増加を見込めないことから費用節減や効率的な運営に取組みたい。
経費回収率、汚水処理原価、施設利用率ともに、類似団体平均値を上回っている。要因は、処理系列を減らしたことと、収益的支出の委託料、修繕費等が少なかったためと思われる。今後、人口減少による有収水量の減少が予想されるため、さらなる経費削減や効率経営に努めたい。</t>
    <rPh sb="17" eb="18">
      <t>クラ</t>
    </rPh>
    <rPh sb="19" eb="20">
      <t>ヨ</t>
    </rPh>
    <rPh sb="29" eb="31">
      <t>ゲンイン</t>
    </rPh>
    <rPh sb="32" eb="33">
      <t>ウ</t>
    </rPh>
    <rPh sb="34" eb="35">
      <t>キ</t>
    </rPh>
    <rPh sb="36" eb="38">
      <t>ケッサン</t>
    </rPh>
    <rPh sb="43" eb="44">
      <t>ツキ</t>
    </rPh>
    <rPh sb="44" eb="46">
      <t>イコウ</t>
    </rPh>
    <rPh sb="47" eb="49">
      <t>シハラ</t>
    </rPh>
    <rPh sb="50" eb="51">
      <t>ブン</t>
    </rPh>
    <rPh sb="55" eb="57">
      <t>ミコ</t>
    </rPh>
    <rPh sb="65" eb="66">
      <t>オモ</t>
    </rPh>
    <rPh sb="99" eb="102">
      <t>コウリツテキ</t>
    </rPh>
    <rPh sb="103" eb="105">
      <t>ウンエイ</t>
    </rPh>
    <rPh sb="151" eb="153">
      <t>ヨウイン</t>
    </rPh>
    <rPh sb="155" eb="157">
      <t>ショリ</t>
    </rPh>
    <rPh sb="157" eb="159">
      <t>ケイレツ</t>
    </rPh>
    <rPh sb="160" eb="161">
      <t>ヘ</t>
    </rPh>
    <rPh sb="168" eb="171">
      <t>シュウエキテキ</t>
    </rPh>
    <rPh sb="171" eb="173">
      <t>シシュツ</t>
    </rPh>
    <rPh sb="174" eb="177">
      <t>イタクリョウ</t>
    </rPh>
    <rPh sb="178" eb="181">
      <t>シュウゼンヒ</t>
    </rPh>
    <rPh sb="181" eb="182">
      <t>トウ</t>
    </rPh>
    <rPh sb="183" eb="184">
      <t>スク</t>
    </rPh>
    <rPh sb="191" eb="192">
      <t>オモ</t>
    </rPh>
    <rPh sb="196" eb="198">
      <t>コンゴ</t>
    </rPh>
    <rPh sb="199" eb="201">
      <t>ジンコウ</t>
    </rPh>
    <rPh sb="201" eb="203">
      <t>ゲンショウ</t>
    </rPh>
    <rPh sb="206" eb="208">
      <t>ユウシュウ</t>
    </rPh>
    <rPh sb="208" eb="210">
      <t>スイリョウ</t>
    </rPh>
    <rPh sb="211" eb="213">
      <t>ゲンショウ</t>
    </rPh>
    <rPh sb="214" eb="216">
      <t>ヨソウ</t>
    </rPh>
    <rPh sb="226" eb="228">
      <t>ケイヒ</t>
    </rPh>
    <rPh sb="228" eb="230">
      <t>サクゲン</t>
    </rPh>
    <rPh sb="231" eb="233">
      <t>コウリツ</t>
    </rPh>
    <rPh sb="233" eb="235">
      <t>ケイエイ</t>
    </rPh>
    <rPh sb="236" eb="23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</si>
</sst>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15-4532-8F5A-8CEF86476B8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BF15-4532-8F5A-8CEF86476B8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40.43</c:v>
                </c:pt>
                <c:pt idx="1">
                  <c:v>47.15</c:v>
                </c:pt>
                <c:pt idx="2">
                  <c:v>47.73</c:v>
                </c:pt>
                <c:pt idx="3">
                  <c:v>45.69</c:v>
                </c:pt>
                <c:pt idx="4">
                  <c:v>60.56</c:v>
                </c:pt>
              </c:numCache>
            </c:numRef>
          </c:val>
          <c:extLst>
            <c:ext xmlns:c16="http://schemas.microsoft.com/office/drawing/2014/chart" uri="{C3380CC4-5D6E-409C-BE32-E72D297353CC}">
              <c16:uniqueId val="{00000000-903B-410D-9E52-97F8826796B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903B-410D-9E52-97F8826796B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97.08</c:v>
                </c:pt>
                <c:pt idx="1">
                  <c:v>97.8</c:v>
                </c:pt>
                <c:pt idx="2">
                  <c:v>97.72</c:v>
                </c:pt>
                <c:pt idx="3">
                  <c:v>98.37</c:v>
                </c:pt>
                <c:pt idx="4">
                  <c:v>98.49</c:v>
                </c:pt>
              </c:numCache>
            </c:numRef>
          </c:val>
          <c:extLst>
            <c:ext xmlns:c16="http://schemas.microsoft.com/office/drawing/2014/chart" uri="{C3380CC4-5D6E-409C-BE32-E72D297353CC}">
              <c16:uniqueId val="{00000000-0239-4931-864A-91A3B304226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0239-4931-864A-91A3B304226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92.27</c:v>
                </c:pt>
                <c:pt idx="1">
                  <c:v>95.17</c:v>
                </c:pt>
                <c:pt idx="2">
                  <c:v>94.21</c:v>
                </c:pt>
                <c:pt idx="3">
                  <c:v>90.74</c:v>
                </c:pt>
                <c:pt idx="4">
                  <c:v>99.54</c:v>
                </c:pt>
              </c:numCache>
            </c:numRef>
          </c:val>
          <c:extLst>
            <c:ext xmlns:c16="http://schemas.microsoft.com/office/drawing/2014/chart" uri="{C3380CC4-5D6E-409C-BE32-E72D297353CC}">
              <c16:uniqueId val="{00000000-8A59-49B2-BC44-F8C8BA34254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59-49B2-BC44-F8C8BA34254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4C-4256-BA1F-7633A638F8D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4C-4256-BA1F-7633A638F8D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A4-46E3-888C-87BCF271E96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A4-46E3-888C-87BCF271E96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A5-4837-87A4-3694BFCCB8C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A5-4837-87A4-3694BFCCB8C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A3-45FB-B7AC-209D9E77D54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A3-45FB-B7AC-209D9E77D54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851.1</c:v>
                </c:pt>
                <c:pt idx="1">
                  <c:v>662.21</c:v>
                </c:pt>
                <c:pt idx="2">
                  <c:v>652.36</c:v>
                </c:pt>
                <c:pt idx="3">
                  <c:v>467.17</c:v>
                </c:pt>
                <c:pt idx="4">
                  <c:v>429.57</c:v>
                </c:pt>
              </c:numCache>
            </c:numRef>
          </c:val>
          <c:extLst>
            <c:ext xmlns:c16="http://schemas.microsoft.com/office/drawing/2014/chart" uri="{C3380CC4-5D6E-409C-BE32-E72D297353CC}">
              <c16:uniqueId val="{00000000-3B75-4BA6-BE94-2BA3BF1949D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3B75-4BA6-BE94-2BA3BF1949D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81.99</c:v>
                </c:pt>
                <c:pt idx="1">
                  <c:v>92.37</c:v>
                </c:pt>
                <c:pt idx="2">
                  <c:v>82.72</c:v>
                </c:pt>
                <c:pt idx="3">
                  <c:v>100</c:v>
                </c:pt>
                <c:pt idx="4">
                  <c:v>100</c:v>
                </c:pt>
              </c:numCache>
            </c:numRef>
          </c:val>
          <c:extLst>
            <c:ext xmlns:c16="http://schemas.microsoft.com/office/drawing/2014/chart" uri="{C3380CC4-5D6E-409C-BE32-E72D297353CC}">
              <c16:uniqueId val="{00000000-06E6-4A24-AF69-2CCD222D377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06E6-4A24-AF69-2CCD222D377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276.64</c:v>
                </c:pt>
                <c:pt idx="1">
                  <c:v>247.18</c:v>
                </c:pt>
                <c:pt idx="2">
                  <c:v>275.58</c:v>
                </c:pt>
                <c:pt idx="3">
                  <c:v>226.63</c:v>
                </c:pt>
                <c:pt idx="4">
                  <c:v>227.12</c:v>
                </c:pt>
              </c:numCache>
            </c:numRef>
          </c:val>
          <c:extLst>
            <c:ext xmlns:c16="http://schemas.microsoft.com/office/drawing/2014/chart" uri="{C3380CC4-5D6E-409C-BE32-E72D297353CC}">
              <c16:uniqueId val="{00000000-F258-4B1E-B7E8-8544B3B81D4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F258-4B1E-B7E8-8544B3B81D4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10"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長野県　朝日村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4589</v>
      </c>
      <c r="AM8" s="50"/>
      <c r="AN8" s="50"/>
      <c r="AO8" s="50"/>
      <c r="AP8" s="50"/>
      <c r="AQ8" s="50"/>
      <c r="AR8" s="50"/>
      <c r="AS8" s="50"/>
      <c r="AT8" s="45">
        <f>データ!T6</f>
        <v>70.62</v>
      </c>
      <c r="AU8" s="45"/>
      <c r="AV8" s="45"/>
      <c r="AW8" s="45"/>
      <c r="AX8" s="45"/>
      <c r="AY8" s="45"/>
      <c r="AZ8" s="45"/>
      <c r="BA8" s="45"/>
      <c r="BB8" s="45">
        <f>データ!U6</f>
        <v>64.98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100</v>
      </c>
      <c r="Q10" s="45"/>
      <c r="R10" s="45"/>
      <c r="S10" s="45"/>
      <c r="T10" s="45"/>
      <c r="U10" s="45"/>
      <c r="V10" s="45"/>
      <c r="W10" s="45">
        <f>データ!Q6</f>
        <v>89.77</v>
      </c>
      <c r="X10" s="45"/>
      <c r="Y10" s="45"/>
      <c r="Z10" s="45"/>
      <c r="AA10" s="45"/>
      <c r="AB10" s="45"/>
      <c r="AC10" s="45"/>
      <c r="AD10" s="50">
        <f>データ!R6</f>
        <v>3930</v>
      </c>
      <c r="AE10" s="50"/>
      <c r="AF10" s="50"/>
      <c r="AG10" s="50"/>
      <c r="AH10" s="50"/>
      <c r="AI10" s="50"/>
      <c r="AJ10" s="50"/>
      <c r="AK10" s="2"/>
      <c r="AL10" s="50">
        <f>データ!V6</f>
        <v>4569</v>
      </c>
      <c r="AM10" s="50"/>
      <c r="AN10" s="50"/>
      <c r="AO10" s="50"/>
      <c r="AP10" s="50"/>
      <c r="AQ10" s="50"/>
      <c r="AR10" s="50"/>
      <c r="AS10" s="50"/>
      <c r="AT10" s="45">
        <f>データ!W6</f>
        <v>2.25</v>
      </c>
      <c r="AU10" s="45"/>
      <c r="AV10" s="45"/>
      <c r="AW10" s="45"/>
      <c r="AX10" s="45"/>
      <c r="AY10" s="45"/>
      <c r="AZ10" s="45"/>
      <c r="BA10" s="45"/>
      <c r="BB10" s="45">
        <f>データ!X6</f>
        <v>2030.67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J0escq4SlEirpaqjpbIUIWT5AbTDjnN2C/vdsWmFUYaEO3Yln/M8o7BDuW2lv67hAyCgh0Dp1Nl5oZDtacj6hQ==" saltValue="o3s+Ecvj01eaqOJLWWs88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204510</v>
      </c>
      <c r="D6" s="33">
        <f t="shared" si="3"/>
        <v>47</v>
      </c>
      <c r="E6" s="33">
        <f t="shared" si="3"/>
        <v>17</v>
      </c>
      <c r="F6" s="33">
        <f t="shared" si="3"/>
        <v>4</v>
      </c>
      <c r="G6" s="33">
        <f t="shared" si="3"/>
        <v>0</v>
      </c>
      <c r="H6" s="33" t="str">
        <f t="shared" si="3"/>
        <v>長野県　朝日村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100</v>
      </c>
      <c r="Q6" s="34">
        <f t="shared" si="3"/>
        <v>89.77</v>
      </c>
      <c r="R6" s="34">
        <f t="shared" si="3"/>
        <v>3930</v>
      </c>
      <c r="S6" s="34">
        <f t="shared" si="3"/>
        <v>4589</v>
      </c>
      <c r="T6" s="34">
        <f t="shared" si="3"/>
        <v>70.62</v>
      </c>
      <c r="U6" s="34">
        <f t="shared" si="3"/>
        <v>64.98</v>
      </c>
      <c r="V6" s="34">
        <f t="shared" si="3"/>
        <v>4569</v>
      </c>
      <c r="W6" s="34">
        <f t="shared" si="3"/>
        <v>2.25</v>
      </c>
      <c r="X6" s="34">
        <f t="shared" si="3"/>
        <v>2030.67</v>
      </c>
      <c r="Y6" s="35">
        <f>IF(Y7="",NA(),Y7)</f>
        <v>92.27</v>
      </c>
      <c r="Z6" s="35">
        <f t="shared" ref="Z6:AH6" si="4">IF(Z7="",NA(),Z7)</f>
        <v>95.17</v>
      </c>
      <c r="AA6" s="35">
        <f t="shared" si="4"/>
        <v>94.21</v>
      </c>
      <c r="AB6" s="35">
        <f t="shared" si="4"/>
        <v>90.74</v>
      </c>
      <c r="AC6" s="35">
        <f t="shared" si="4"/>
        <v>99.54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851.1</v>
      </c>
      <c r="BG6" s="35">
        <f t="shared" ref="BG6:BO6" si="7">IF(BG7="",NA(),BG7)</f>
        <v>662.21</v>
      </c>
      <c r="BH6" s="35">
        <f t="shared" si="7"/>
        <v>652.36</v>
      </c>
      <c r="BI6" s="35">
        <f t="shared" si="7"/>
        <v>467.17</v>
      </c>
      <c r="BJ6" s="35">
        <f t="shared" si="7"/>
        <v>429.57</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81.99</v>
      </c>
      <c r="BR6" s="35">
        <f t="shared" ref="BR6:BZ6" si="8">IF(BR7="",NA(),BR7)</f>
        <v>92.37</v>
      </c>
      <c r="BS6" s="35">
        <f t="shared" si="8"/>
        <v>82.72</v>
      </c>
      <c r="BT6" s="35">
        <f t="shared" si="8"/>
        <v>100</v>
      </c>
      <c r="BU6" s="35">
        <f t="shared" si="8"/>
        <v>100</v>
      </c>
      <c r="BV6" s="35">
        <f t="shared" si="8"/>
        <v>66.56</v>
      </c>
      <c r="BW6" s="35">
        <f t="shared" si="8"/>
        <v>66.22</v>
      </c>
      <c r="BX6" s="35">
        <f t="shared" si="8"/>
        <v>69.87</v>
      </c>
      <c r="BY6" s="35">
        <f t="shared" si="8"/>
        <v>74.3</v>
      </c>
      <c r="BZ6" s="35">
        <f t="shared" si="8"/>
        <v>72.260000000000005</v>
      </c>
      <c r="CA6" s="34" t="str">
        <f>IF(CA7="","",IF(CA7="-","【-】","【"&amp;SUBSTITUTE(TEXT(CA7,"#,##0.00"),"-","△")&amp;"】"))</f>
        <v>【74.48】</v>
      </c>
      <c r="CB6" s="35">
        <f>IF(CB7="",NA(),CB7)</f>
        <v>276.64</v>
      </c>
      <c r="CC6" s="35">
        <f t="shared" ref="CC6:CK6" si="9">IF(CC7="",NA(),CC7)</f>
        <v>247.18</v>
      </c>
      <c r="CD6" s="35">
        <f t="shared" si="9"/>
        <v>275.58</v>
      </c>
      <c r="CE6" s="35">
        <f t="shared" si="9"/>
        <v>226.63</v>
      </c>
      <c r="CF6" s="35">
        <f t="shared" si="9"/>
        <v>227.12</v>
      </c>
      <c r="CG6" s="35">
        <f t="shared" si="9"/>
        <v>244.29</v>
      </c>
      <c r="CH6" s="35">
        <f t="shared" si="9"/>
        <v>246.72</v>
      </c>
      <c r="CI6" s="35">
        <f t="shared" si="9"/>
        <v>234.96</v>
      </c>
      <c r="CJ6" s="35">
        <f t="shared" si="9"/>
        <v>221.81</v>
      </c>
      <c r="CK6" s="35">
        <f t="shared" si="9"/>
        <v>230.02</v>
      </c>
      <c r="CL6" s="34" t="str">
        <f>IF(CL7="","",IF(CL7="-","【-】","【"&amp;SUBSTITUTE(TEXT(CL7,"#,##0.00"),"-","△")&amp;"】"))</f>
        <v>【219.46】</v>
      </c>
      <c r="CM6" s="35">
        <f>IF(CM7="",NA(),CM7)</f>
        <v>40.43</v>
      </c>
      <c r="CN6" s="35">
        <f t="shared" ref="CN6:CV6" si="10">IF(CN7="",NA(),CN7)</f>
        <v>47.15</v>
      </c>
      <c r="CO6" s="35">
        <f t="shared" si="10"/>
        <v>47.73</v>
      </c>
      <c r="CP6" s="35">
        <f t="shared" si="10"/>
        <v>45.69</v>
      </c>
      <c r="CQ6" s="35">
        <f t="shared" si="10"/>
        <v>60.56</v>
      </c>
      <c r="CR6" s="35">
        <f t="shared" si="10"/>
        <v>43.58</v>
      </c>
      <c r="CS6" s="35">
        <f t="shared" si="10"/>
        <v>41.35</v>
      </c>
      <c r="CT6" s="35">
        <f t="shared" si="10"/>
        <v>42.9</v>
      </c>
      <c r="CU6" s="35">
        <f t="shared" si="10"/>
        <v>43.36</v>
      </c>
      <c r="CV6" s="35">
        <f t="shared" si="10"/>
        <v>42.56</v>
      </c>
      <c r="CW6" s="34" t="str">
        <f>IF(CW7="","",IF(CW7="-","【-】","【"&amp;SUBSTITUTE(TEXT(CW7,"#,##0.00"),"-","△")&amp;"】"))</f>
        <v>【42.82】</v>
      </c>
      <c r="CX6" s="35">
        <f>IF(CX7="",NA(),CX7)</f>
        <v>97.08</v>
      </c>
      <c r="CY6" s="35">
        <f t="shared" ref="CY6:DG6" si="11">IF(CY7="",NA(),CY7)</f>
        <v>97.8</v>
      </c>
      <c r="CZ6" s="35">
        <f t="shared" si="11"/>
        <v>97.72</v>
      </c>
      <c r="DA6" s="35">
        <f t="shared" si="11"/>
        <v>98.37</v>
      </c>
      <c r="DB6" s="35">
        <f t="shared" si="11"/>
        <v>98.49</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204510</v>
      </c>
      <c r="D7" s="37">
        <v>47</v>
      </c>
      <c r="E7" s="37">
        <v>17</v>
      </c>
      <c r="F7" s="37">
        <v>4</v>
      </c>
      <c r="G7" s="37">
        <v>0</v>
      </c>
      <c r="H7" s="37" t="s">
        <v>98</v>
      </c>
      <c r="I7" s="37" t="s">
        <v>99</v>
      </c>
      <c r="J7" s="37" t="s">
        <v>100</v>
      </c>
      <c r="K7" s="37" t="s">
        <v>101</v>
      </c>
      <c r="L7" s="37" t="s">
        <v>102</v>
      </c>
      <c r="M7" s="37" t="s">
        <v>103</v>
      </c>
      <c r="N7" s="38" t="s">
        <v>104</v>
      </c>
      <c r="O7" s="38" t="s">
        <v>105</v>
      </c>
      <c r="P7" s="38">
        <v>100</v>
      </c>
      <c r="Q7" s="38">
        <v>89.77</v>
      </c>
      <c r="R7" s="38">
        <v>3930</v>
      </c>
      <c r="S7" s="38">
        <v>4589</v>
      </c>
      <c r="T7" s="38">
        <v>70.62</v>
      </c>
      <c r="U7" s="38">
        <v>64.98</v>
      </c>
      <c r="V7" s="38">
        <v>4569</v>
      </c>
      <c r="W7" s="38">
        <v>2.25</v>
      </c>
      <c r="X7" s="38">
        <v>2030.67</v>
      </c>
      <c r="Y7" s="38">
        <v>92.27</v>
      </c>
      <c r="Z7" s="38">
        <v>95.17</v>
      </c>
      <c r="AA7" s="38">
        <v>94.21</v>
      </c>
      <c r="AB7" s="38">
        <v>90.74</v>
      </c>
      <c r="AC7" s="38">
        <v>99.54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851.1</v>
      </c>
      <c r="BG7" s="38">
        <v>662.21</v>
      </c>
      <c r="BH7" s="38">
        <v>652.36</v>
      </c>
      <c r="BI7" s="38">
        <v>467.17</v>
      </c>
      <c r="BJ7" s="38">
        <v>429.57</v>
      </c>
      <c r="BK7" s="38">
        <v>1436</v>
      </c>
      <c r="BL7" s="38">
        <v>1434.89</v>
      </c>
      <c r="BM7" s="38">
        <v>1298.9100000000001</v>
      </c>
      <c r="BN7" s="38">
        <v>1243.71</v>
      </c>
      <c r="BO7" s="38">
        <v>1194.1500000000001</v>
      </c>
      <c r="BP7" s="38">
        <v>1209.4000000000001</v>
      </c>
      <c r="BQ7" s="38">
        <v>81.99</v>
      </c>
      <c r="BR7" s="38">
        <v>92.37</v>
      </c>
      <c r="BS7" s="38">
        <v>82.72</v>
      </c>
      <c r="BT7" s="38">
        <v>100</v>
      </c>
      <c r="BU7" s="38">
        <v>100</v>
      </c>
      <c r="BV7" s="38">
        <v>66.56</v>
      </c>
      <c r="BW7" s="38">
        <v>66.22</v>
      </c>
      <c r="BX7" s="38">
        <v>69.87</v>
      </c>
      <c r="BY7" s="38">
        <v>74.3</v>
      </c>
      <c r="BZ7" s="38">
        <v>72.260000000000005</v>
      </c>
      <c r="CA7" s="38">
        <v>74.48</v>
      </c>
      <c r="CB7" s="38">
        <v>276.64</v>
      </c>
      <c r="CC7" s="38">
        <v>247.18</v>
      </c>
      <c r="CD7" s="38">
        <v>275.58</v>
      </c>
      <c r="CE7" s="38">
        <v>226.63</v>
      </c>
      <c r="CF7" s="38">
        <v>227.12</v>
      </c>
      <c r="CG7" s="38">
        <v>244.29</v>
      </c>
      <c r="CH7" s="38">
        <v>246.72</v>
      </c>
      <c r="CI7" s="38">
        <v>234.96</v>
      </c>
      <c r="CJ7" s="38">
        <v>221.81</v>
      </c>
      <c r="CK7" s="38">
        <v>230.02</v>
      </c>
      <c r="CL7" s="38">
        <v>219.46</v>
      </c>
      <c r="CM7" s="38">
        <v>40.43</v>
      </c>
      <c r="CN7" s="38">
        <v>47.15</v>
      </c>
      <c r="CO7" s="38">
        <v>47.73</v>
      </c>
      <c r="CP7" s="38">
        <v>45.69</v>
      </c>
      <c r="CQ7" s="38">
        <v>60.56</v>
      </c>
      <c r="CR7" s="38">
        <v>43.58</v>
      </c>
      <c r="CS7" s="38">
        <v>41.35</v>
      </c>
      <c r="CT7" s="38">
        <v>42.9</v>
      </c>
      <c r="CU7" s="38">
        <v>43.36</v>
      </c>
      <c r="CV7" s="38">
        <v>42.56</v>
      </c>
      <c r="CW7" s="38">
        <v>42.82</v>
      </c>
      <c r="CX7" s="38">
        <v>97.08</v>
      </c>
      <c r="CY7" s="38">
        <v>97.8</v>
      </c>
      <c r="CZ7" s="38">
        <v>97.72</v>
      </c>
      <c r="DA7" s="38">
        <v>98.37</v>
      </c>
      <c r="DB7" s="38">
        <v>98.49</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2019-12-05T05:12:24Z</dcterms:created>
  <dcterms:modified xsi:type="dcterms:W3CDTF">2020-02-14T04:58:01Z</dcterms:modified>
  <cp:category/>
</cp:coreProperties>
</file>