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ad20451\FolderRedirect$\0157\Desktop\"/>
    </mc:Choice>
  </mc:AlternateContent>
  <xr:revisionPtr revIDLastSave="0" documentId="8_{9B7FEEE0-381C-4D4D-9FA7-0A0BE441FA48}" xr6:coauthVersionLast="45" xr6:coauthVersionMax="45" xr10:uidLastSave="{00000000-0000-0000-0000-000000000000}"/>
  <workbookProtection workbookPassword="CC05" lockStructure="1"/>
  <bookViews>
    <workbookView xWindow="-120" yWindow="-120" windowWidth="29040" windowHeight="1584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<sst xmlns="http://schemas.openxmlformats.org/spreadsheetml/2006/main" count="1037" uniqueCount="547">
  <si>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</si>
  <si>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</si>
  <si>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</si>
  <si>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</si>
  <si>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</si>
  <si>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</si>
  <si>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</si>
  <si>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</si>
  <si>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</si>
  <si>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</si>
  <si>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</si>
  <si>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</si>
  <si>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</si>
  <si>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</si>
  <si>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</si>
  <si>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</si>
  <si>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</si>
  <si>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</si>
  <si>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</si>
  <si>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</si>
  <si>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</si>
  <si>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</si>
  <si>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</si>
  <si>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</si>
  <si>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</si>
  <si>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</si>
  <si>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</si>
  <si>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</si>
  <si>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</si>
  <si>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</si>
  <si>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</si>
  <si>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</si>
  <si>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</si>
  <si>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</si>
  <si>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</si>
  <si>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</si>
  <si>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</si>
  <si>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</si>
  <si>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</si>
  <si>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</si>
  <si>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</si>
  <si>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</si>
  <si>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</si>
  <si>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</si>
  <si>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</si>
  <si>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</si>
  <si>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</si>
  <si>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</si>
  <si>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</si>
  <si>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</si>
  <si>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</si>
  <si>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</si>
  <si>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</si>
  <si>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</si>
  <si>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</si>
  <si>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</si>
  <si>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</si>
  <si>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</si>
  <si>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</si>
  <si>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</si>
  <si>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</si>
  <si>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</si>
  <si>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</si>
  <si>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</si>
  <si>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</si>
  <si>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</si>
  <si>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</si>
  <si>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</si>
  <si>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</si>
  <si>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</si>
  <si>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</si>
  <si>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</si>
  <si>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</si>
  <si>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</si>
  <si>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</si>
  <si>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</si>
  <si>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</si>
  <si>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</si>
  <si>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</si>
  <si>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</si>
  <si>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</si>
  <si>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</si>
  <si>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</si>
  <si>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</si>
  <si>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</si>
  <si>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</si>
  <si>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</si>
  <si>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</si>
  <si>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</si>
  <si>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</si>
  <si>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</si>
  <si>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</si>
  <si>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</si>
  <si>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</si>
  <si>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</si>
  <si>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</si>
  <si>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</si>
  <si>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</si>
  <si>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</si>
  <si>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</si>
  <si>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</si>
  <si>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</si>
  <si>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</si>
  <si>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</si>
  <si>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</si>
  <si>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</si>
  <si>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</si>
  <si>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</si>
  <si>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</si>
  <si>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</si>
  <si>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</si>
  <si>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</si>
  <si>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</si>
  <si>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</si>
  <si>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</si>
  <si>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</si>
  <si>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</si>
  <si>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</si>
  <si>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</si>
  <si>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</si>
  <si>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</si>
  <si>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</si>
  <si>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</si>
  <si>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</si>
  <si>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</si>
  <si>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</si>
  <si>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</si>
  <si>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</si>
  <si>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</si>
  <si>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</si>
  <si>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</si>
  <si>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</si>
  <si>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</si>
  <si>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</si>
  <si>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</si>
  <si>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</si>
  <si>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</si>
  <si>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</si>
  <si>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</si>
  <si>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</si>
  <si>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</si>
  <si>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</si>
  <si>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</si>
  <si>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</si>
  <si>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</si>
  <si>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</si>
  <si>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</si>
  <si>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</si>
  <si>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</si>
  <si>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</si>
  <si>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</si>
  <si>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</si>
  <si>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</si>
  <si>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</si>
  <si>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</si>
  <si>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</si>
  <si>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</si>
  <si>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</si>
  <si>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</si>
  <si>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</si>
  <si>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</si>
  <si>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</si>
  <si>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</si>
  <si>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</si>
  <si>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</si>
  <si>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</si>
  <si>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</si>
  <si>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</si>
  <si>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</si>
  <si>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</si>
  <si>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</si>
  <si>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</si>
  <si>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</si>
  <si>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</si>
  <si>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</si>
  <si>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</si>
  <si>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</si>
  <si>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</si>
  <si>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</si>
  <si>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</si>
  <si>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</si>
  <si>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</si>
  <si>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</si>
  <si>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</si>
  <si>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</si>
  <si>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</si>
  <si>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</si>
  <si>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</si>
  <si>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</si>
  <si>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</si>
  <si>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</si>
  <si>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</si>
  <si>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</si>
  <si>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</si>
  <si>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長野県朝日村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</si>
  <si>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</si>
  <si>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</si>
  <si>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</si>
  <si>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</si>
  <si>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</si>
  <si>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</si>
  <si>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</si>
  <si>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</si>
  <si>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</si>
  <si>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</si>
  <si>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</si>
  <si>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</si>
  <si>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</si>
  <si>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</si>
  <si>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</si>
  <si>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</si>
  <si>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</si>
  <si>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</si>
  <si>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</si>
  <si>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</si>
  <si>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</si>
  <si>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</si>
  <si>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</si>
  <si>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</si>
  <si>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</si>
  <si>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</si>
  <si>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</si>
  <si>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</si>
  <si>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</si>
  <si>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</si>
  <si>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</si>
  <si>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</si>
  <si>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</si>
  <si>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</si>
  <si>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</si>
  <si>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</si>
  <si>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</si>
  <si>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</si>
  <si>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</si>
  <si>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</si>
  <si>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</si>
  <si>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</si>
  <si>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</si>
  <si>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</si>
  <si>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</si>
  <si>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</si>
  <si>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</si>
  <si>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</si>
  <si>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</si>
  <si>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</si>
  <si>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</si>
  <si>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</si>
  <si>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</si>
  <si>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</si>
  <si>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</si>
  <si>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</si>
  <si>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</si>
  <si>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</si>
  <si>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</si>
  <si>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</si>
  <si>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</si>
  <si>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</si>
  <si>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</si>
  <si>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</si>
  <si>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</si>
  <si>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</si>
  <si>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</si>
  <si>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</si>
  <si>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</si>
  <si>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</si>
  <si>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</si>
  <si>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</si>
  <si>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</si>
  <si>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</si>
  <si>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</si>
  <si>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</si>
  <si>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</si>
  <si>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</si>
  <si>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</si>
  <si>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</si>
  <si>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</si>
  <si>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</si>
  <si>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</si>
  <si>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</si>
  <si>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</si>
  <si>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</si>
  <si>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</si>
  <si>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</si>
  <si>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</si>
  <si>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</si>
  <si>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</si>
  <si>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</si>
  <si>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</si>
  <si>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</si>
  <si>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</si>
  <si>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</si>
  <si>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</si>
  <si>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</si>
  <si>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</si>
  <si>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</si>
  <si>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</si>
  <si>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</si>
  <si>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</si>
  <si>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</si>
  <si>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</si>
  <si>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</si>
  <si>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</si>
  <si>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</si>
  <si>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</si>
  <si>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</si>
  <si>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</si>
  <si>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</si>
  <si>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</si>
  <si>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</si>
  <si>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</si>
  <si>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</si>
  <si>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</si>
  <si>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</si>
  <si>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</si>
  <si>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</si>
  <si>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</si>
  <si>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</si>
  <si>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</si>
  <si>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</si>
  <si>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</si>
  <si>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</si>
  <si>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</si>
  <si>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</si>
  <si>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</si>
  <si>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</si>
  <si>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</si>
  <si>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</si>
  <si>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</si>
  <si>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</si>
  <si>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</si>
  <si>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</si>
  <si>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</si>
  <si>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</si>
  <si>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</si>
  <si>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</si>
  <si>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</si>
  <si>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</si>
  <si>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</si>
  <si>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</si>
  <si>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</si>
  <si>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</si>
  <si>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</si>
  <si>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</si>
  <si>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</si>
  <si>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長野県朝日村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</si>
  <si>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</si>
  <si>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</si>
  <si>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</si>
  <si>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</si>
  <si>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</si>
  <si>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</si>
  <si>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</si>
  <si>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</si>
  <si>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</si>
  <si>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</si>
  <si>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</si>
  <si>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</si>
  <si>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</si>
  <si>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</si>
  <si>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</si>
  <si>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</si>
  <si>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</si>
  <si>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</si>
  <si>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</si>
  <si>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</si>
  <si>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</si>
  <si>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</si>
  <si>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</si>
  <si>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</si>
  <si>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</si>
  <si>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</si>
  <si>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</si>
  <si>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</si>
  <si>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</si>
  <si>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</si>
  <si>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</si>
  <si>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</si>
  <si>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</si>
  <si>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</si>
  <si>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</si>
  <si>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</si>
  <si>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朝日村簡易水道特別会計</t>
    <phoneticPr fontId="5"/>
  </si>
  <si>
    <t>法非適用企業</t>
    <phoneticPr fontId="5"/>
  </si>
  <si>
    <t>朝日村下水道特別会計</t>
    <phoneticPr fontId="5"/>
  </si>
  <si>
    <t>あさひプライムスキー場事業特別会計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</si>
  <si>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</si>
  <si>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</si>
  <si>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</si>
  <si>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</si>
  <si>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</si>
  <si>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</si>
  <si>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</si>
  <si>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</si>
  <si>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</si>
  <si>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</si>
  <si>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</si>
  <si>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</si>
  <si>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</si>
  <si>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</si>
  <si>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</si>
  <si>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</si>
  <si>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</si>
  <si>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</si>
  <si>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</si>
  <si>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</si>
  <si>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</si>
  <si>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</si>
  <si>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</si>
  <si>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</si>
  <si>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</si>
  <si>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</si>
  <si>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</si>
  <si>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</si>
  <si>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</si>
  <si>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</si>
  <si>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</si>
  <si>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</si>
  <si>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</si>
  <si>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</si>
  <si>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</si>
  <si>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</si>
  <si>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</si>
  <si>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</si>
  <si>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</si>
  <si>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</si>
  <si>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</si>
  <si>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</si>
  <si>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</si>
  <si>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</si>
  <si>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</si>
  <si>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</si>
  <si>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</si>
  <si>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</si>
  <si>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</si>
  <si>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</si>
  <si>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</si>
  <si>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</si>
  <si>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</si>
  <si>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</si>
  <si>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</si>
  <si>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</si>
  <si>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</si>
  <si>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</si>
  <si>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</si>
  <si>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</si>
  <si>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</si>
  <si>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</si>
  <si>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</si>
  <si>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</si>
  <si>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</si>
  <si>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</si>
  <si>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</si>
  <si>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</si>
  <si>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</si>
  <si>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</si>
  <si>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</si>
  <si>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</si>
  <si>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</si>
  <si>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</si>
  <si>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</si>
  <si>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</si>
  <si>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</si>
  <si>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</si>
  <si>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</si>
  <si>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</si>
  <si>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</si>
  <si>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</si>
  <si>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</si>
  <si>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</si>
  <si>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</si>
  <si>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</si>
  <si>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</si>
  <si>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</si>
  <si>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</si>
  <si>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</si>
  <si>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</si>
  <si>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</si>
  <si>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</si>
  <si>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</si>
  <si>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</si>
  <si>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</si>
  <si>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</si>
  <si>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</si>
  <si>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</si>
  <si>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</si>
  <si>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</si>
  <si>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</si>
  <si>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</si>
  <si>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</si>
  <si>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</si>
  <si>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</si>
  <si>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</si>
  <si>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</si>
  <si>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</si>
  <si>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</si>
  <si>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</si>
  <si>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</si>
  <si>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</si>
  <si>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</si>
  <si>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</si>
  <si>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</si>
  <si>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</si>
  <si>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</si>
  <si>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</si>
  <si>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</si>
  <si>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</si>
  <si>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</si>
  <si>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</si>
  <si>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</si>
  <si>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</si>
  <si>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</si>
  <si>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</si>
  <si>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</si>
  <si>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</si>
  <si>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</si>
  <si>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</si>
  <si>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</si>
  <si>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</si>
  <si>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28.95</t>
  </si>
  <si>
    <t>一般会計</t>
  </si>
  <si>
    <t>朝日村国民健康保険特別会計</t>
  </si>
  <si>
    <t>朝日村介護保険特別会計</t>
  </si>
  <si>
    <t>朝日村下水道特別会計</t>
  </si>
  <si>
    <t>朝日村簡易水道特別会計</t>
  </si>
  <si>
    <t>後期高齢者医療特別会計</t>
  </si>
  <si>
    <t>あさひプライムスキー場事業特別会計</t>
  </si>
  <si>
    <t>その他会計（赤字）</t>
  </si>
  <si>
    <t>その他会計（黒字）</t>
  </si>
  <si>
    <t>松本広域連合</t>
    <rPh sb="0" eb="2">
      <t>マツモト</t>
    </rPh>
    <rPh sb="2" eb="4">
      <t>コウイキ</t>
    </rPh>
    <rPh sb="4" eb="6">
      <t>レンゴウ</t>
    </rPh>
    <phoneticPr fontId="24"/>
  </si>
  <si>
    <t>長野県市町村自治振興組合</t>
    <rPh sb="0" eb="3">
      <t>ナガノケン</t>
    </rPh>
    <rPh sb="3" eb="6">
      <t>シチョウソン</t>
    </rPh>
    <rPh sb="6" eb="8">
      <t>ジチ</t>
    </rPh>
    <rPh sb="8" eb="10">
      <t>シンコウ</t>
    </rPh>
    <rPh sb="10" eb="12">
      <t>クミアイ</t>
    </rPh>
    <phoneticPr fontId="24"/>
  </si>
  <si>
    <t>長野県後期高齢者医療広域連合（一般会計）</t>
    <rPh sb="0" eb="3">
      <t>ナガノケン</t>
    </rPh>
    <rPh sb="3" eb="5">
      <t>コウキ</t>
    </rPh>
    <rPh sb="5" eb="8">
      <t>コウレイシャ</t>
    </rPh>
    <rPh sb="8" eb="10">
      <t>イリョウ</t>
    </rPh>
    <rPh sb="10" eb="12">
      <t>コウイキ</t>
    </rPh>
    <rPh sb="12" eb="14">
      <t>レンゴウ</t>
    </rPh>
    <phoneticPr fontId="24"/>
  </si>
  <si>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phoneticPr fontId="24"/>
  </si>
  <si>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4"/>
  </si>
  <si>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</si>
  <si>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4"/>
  </si>
  <si>
    <t>松塩安筑老人福祉施設組合</t>
    <rPh sb="0" eb="2">
      <t>ショウエン</t>
    </rPh>
    <rPh sb="2" eb="3">
      <t>アン</t>
    </rPh>
    <rPh sb="3" eb="4">
      <t>チク</t>
    </rPh>
    <rPh sb="4" eb="6">
      <t>ロウジン</t>
    </rPh>
    <rPh sb="6" eb="8">
      <t>フクシ</t>
    </rPh>
    <rPh sb="8" eb="10">
      <t>シセツ</t>
    </rPh>
    <rPh sb="10" eb="12">
      <t>クミアイ</t>
    </rPh>
    <phoneticPr fontId="24"/>
  </si>
  <si>
    <t>松塩筑木曽老人福祉施設組合</t>
    <rPh sb="0" eb="3">
      <t>ショウエンチク</t>
    </rPh>
    <rPh sb="3" eb="5">
      <t>キソ</t>
    </rPh>
    <rPh sb="5" eb="7">
      <t>ロウジン</t>
    </rPh>
    <rPh sb="7" eb="9">
      <t>フクシ</t>
    </rPh>
    <rPh sb="9" eb="11">
      <t>シセツ</t>
    </rPh>
    <rPh sb="11" eb="13">
      <t>クミアイ</t>
    </rPh>
    <phoneticPr fontId="24"/>
  </si>
  <si>
    <t>松本市・山形村・朝日村中学校組合</t>
    <rPh sb="0" eb="3">
      <t>マツモトシ</t>
    </rPh>
    <rPh sb="4" eb="6">
      <t>ヤマガタ</t>
    </rPh>
    <rPh sb="6" eb="7">
      <t>ムラ</t>
    </rPh>
    <rPh sb="8" eb="10">
      <t>アサヒ</t>
    </rPh>
    <rPh sb="10" eb="11">
      <t>ムラ</t>
    </rPh>
    <rPh sb="11" eb="14">
      <t>チュウガッコウ</t>
    </rPh>
    <rPh sb="14" eb="16">
      <t>クミアイ</t>
    </rPh>
    <phoneticPr fontId="24"/>
  </si>
  <si>
    <t>松塩地区広域施設組合（電気事業特別会計）</t>
    <rPh sb="11" eb="13">
      <t>デンキ</t>
    </rPh>
    <rPh sb="13" eb="15">
      <t>ジギョウ</t>
    </rPh>
    <rPh sb="15" eb="17">
      <t>トクベツ</t>
    </rPh>
    <rPh sb="17" eb="19">
      <t>カイケイ</t>
    </rPh>
    <phoneticPr fontId="24"/>
  </si>
  <si>
    <t>長野県地方税滞納整理機構</t>
  </si>
  <si>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4"/>
  </si>
  <si>
    <t>朝日村土地開発公社</t>
    <rPh sb="0" eb="1">
      <t>アサ</t>
    </rPh>
    <rPh sb="1" eb="2">
      <t>ヒ</t>
    </rPh>
    <rPh sb="2" eb="3">
      <t>ムラ</t>
    </rPh>
    <rPh sb="3" eb="5">
      <t>トチ</t>
    </rPh>
    <rPh sb="5" eb="7">
      <t>カイハツ</t>
    </rPh>
    <rPh sb="7" eb="9">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</si>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</sst>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extLst>
            <c:ext xmlns:c16="http://schemas.microsoft.com/office/drawing/2014/chart" uri="{C3380CC4-5D6E-409C-BE32-E72D297353CC}">
              <c16:uniqueId val="{00000000-BC90-4F2F-AC0E-A9631E060A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69827</c:v>
                </c:pt>
                <c:pt idx="1">
                  <c:v>95195</c:v>
                </c:pt>
                <c:pt idx="2">
                  <c:v>44278</c:v>
                </c:pt>
                <c:pt idx="3">
                  <c:v>35526</c:v>
                </c:pt>
                <c:pt idx="4">
                  <c:v>88093</c:v>
                </c:pt>
              </c:numCache>
            </c:numRef>
          </c:val>
          <c:smooth val="0"/>
          <c:extLst>
            <c:ext xmlns:c16="http://schemas.microsoft.com/office/drawing/2014/chart" uri="{C3380CC4-5D6E-409C-BE32-E72D297353CC}">
              <c16:uniqueId val="{00000001-BC90-4F2F-AC0E-A9631E060A9D}"/>
            </c:ext>
          </c:extLst>
        </c:ser>
        <c:dLbls>
          <c:showLegendKey val="0"/>
          <c:showVal val="0"/>
          <c:showCatName val="0"/>
          <c:showSerName val="0"/>
          <c:showPercent val="0"/>
          <c:showBubbleSize val="0"/>
        </c:dLbls>
        <c:marker val="1"/>
        <c:smooth val="0"/>
        <c:axId val="98539008"/>
        <c:axId val="98540928"/>
      </c:lineChart>
      <c:catAx>
        <c:axId val="9853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40928"/>
        <c:crosses val="autoZero"/>
        <c:auto val="1"/>
        <c:lblAlgn val="ctr"/>
        <c:lblOffset val="100"/>
        <c:tickLblSkip val="1"/>
        <c:tickMarkSkip val="1"/>
        <c:noMultiLvlLbl val="0"/>
      </c:catAx>
      <c:valAx>
        <c:axId val="9854092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3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5.23</c:v>
                </c:pt>
                <c:pt idx="1">
                  <c:v>5.49</c:v>
                </c:pt>
                <c:pt idx="2">
                  <c:v>5.08</c:v>
                </c:pt>
                <c:pt idx="3">
                  <c:v>5.0199999999999996</c:v>
                </c:pt>
                <c:pt idx="4">
                  <c:v>6.52</c:v>
                </c:pt>
              </c:numCache>
            </c:numRef>
          </c:val>
          <c:extLst>
            <c:ext xmlns:c16="http://schemas.microsoft.com/office/drawing/2014/chart" uri="{C3380CC4-5D6E-409C-BE32-E72D297353CC}">
              <c16:uniqueId val="{00000000-19F8-4082-AE3A-68231C5A62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34.82</c:v>
                </c:pt>
                <c:pt idx="1">
                  <c:v>38.840000000000003</c:v>
                </c:pt>
                <c:pt idx="2">
                  <c:v>60.71</c:v>
                </c:pt>
                <c:pt idx="3">
                  <c:v>82.01</c:v>
                </c:pt>
                <c:pt idx="4">
                  <c:v>52.01</c:v>
                </c:pt>
              </c:numCache>
            </c:numRef>
          </c:val>
          <c:extLst>
            <c:ext xmlns:c16="http://schemas.microsoft.com/office/drawing/2014/chart" uri="{C3380CC4-5D6E-409C-BE32-E72D297353CC}">
              <c16:uniqueId val="{00000001-19F8-4082-AE3A-68231C5A621A}"/>
            </c:ext>
          </c:extLst>
        </c:ser>
        <c:dLbls>
          <c:showLegendKey val="0"/>
          <c:showVal val="0"/>
          <c:showCatName val="0"/>
          <c:showSerName val="0"/>
          <c:showPercent val="0"/>
          <c:showBubbleSize val="0"/>
        </c:dLbls>
        <c:gapWidth val="250"/>
        <c:overlap val="100"/>
        <c:axId val="111706496"/>
        <c:axId val="111708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11.4</c:v>
                </c:pt>
                <c:pt idx="1">
                  <c:v>6.23</c:v>
                </c:pt>
                <c:pt idx="2">
                  <c:v>23.19</c:v>
                </c:pt>
                <c:pt idx="3">
                  <c:v>22.13</c:v>
                </c:pt>
                <c:pt idx="4">
                  <c:v>-28.95</c:v>
                </c:pt>
              </c:numCache>
            </c:numRef>
          </c:val>
          <c:smooth val="0"/>
          <c:extLst>
            <c:ext xmlns:c16="http://schemas.microsoft.com/office/drawing/2014/chart" uri="{C3380CC4-5D6E-409C-BE32-E72D297353CC}">
              <c16:uniqueId val="{00000002-19F8-4082-AE3A-68231C5A621A}"/>
            </c:ext>
          </c:extLst>
        </c:ser>
        <c:dLbls>
          <c:showLegendKey val="0"/>
          <c:showVal val="0"/>
          <c:showCatName val="0"/>
          <c:showSerName val="0"/>
          <c:showPercent val="0"/>
          <c:showBubbleSize val="0"/>
        </c:dLbls>
        <c:marker val="1"/>
        <c:smooth val="0"/>
        <c:axId val="111706496"/>
        <c:axId val="111708416"/>
      </c:lineChart>
      <c:catAx>
        <c:axId val="11170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708416"/>
        <c:crosses val="autoZero"/>
        <c:auto val="1"/>
        <c:lblAlgn val="ctr"/>
        <c:lblOffset val="100"/>
        <c:tickLblSkip val="1"/>
        <c:tickMarkSkip val="1"/>
        <c:noMultiLvlLbl val="0"/>
      </c:catAx>
      <c:valAx>
        <c:axId val="11170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70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88-4A34-851E-000D989BE4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88-4A34-851E-000D989BE4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88-4A34-851E-000D989BE4B2}"/>
            </c:ext>
          </c:extLst>
        </c:ser>
        <c:ser>
          <c:idx val="3"/>
          <c:order val="3"/>
          <c:tx>
            <c:strRef>
              <c:f>データシート!$A$30</c:f>
              <c:strCache>
                <c:ptCount val="1"/>
                <c:pt idx="0">
                  <c:v>あさひプライムスキー場事業特別会計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F888-4A34-851E-000D989BE4B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0.05</c:v>
                </c:pt>
                <c:pt idx="4">
                  <c:v>#N/A</c:v>
                </c:pt>
                <c:pt idx="5">
                  <c:v>0.02</c:v>
                </c:pt>
                <c:pt idx="6">
                  <c:v>#N/A</c:v>
                </c:pt>
                <c:pt idx="7">
                  <c:v>0.03</c:v>
                </c:pt>
                <c:pt idx="8">
                  <c:v>#N/A</c:v>
                </c:pt>
                <c:pt idx="9">
                  <c:v>0.03</c:v>
                </c:pt>
              </c:numCache>
            </c:numRef>
          </c:val>
          <c:extLst>
            <c:ext xmlns:c16="http://schemas.microsoft.com/office/drawing/2014/chart" uri="{C3380CC4-5D6E-409C-BE32-E72D297353CC}">
              <c16:uniqueId val="{00000004-F888-4A34-851E-000D989BE4B2}"/>
            </c:ext>
          </c:extLst>
        </c:ser>
        <c:ser>
          <c:idx val="5"/>
          <c:order val="5"/>
          <c:tx>
            <c:strRef>
              <c:f>データシート!$A$32</c:f>
              <c:strCache>
                <c:ptCount val="1"/>
                <c:pt idx="0">
                  <c:v>朝日村簡易水道特別会計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0.22</c:v>
                </c:pt>
                <c:pt idx="4">
                  <c:v>#N/A</c:v>
                </c:pt>
                <c:pt idx="5">
                  <c:v>0.34</c:v>
                </c:pt>
                <c:pt idx="6">
                  <c:v>#N/A</c:v>
                </c:pt>
                <c:pt idx="7">
                  <c:v>0.24</c:v>
                </c:pt>
                <c:pt idx="8">
                  <c:v>#N/A</c:v>
                </c:pt>
                <c:pt idx="9">
                  <c:v>0.1</c:v>
                </c:pt>
              </c:numCache>
            </c:numRef>
          </c:val>
          <c:extLst>
            <c:ext xmlns:c16="http://schemas.microsoft.com/office/drawing/2014/chart" uri="{C3380CC4-5D6E-409C-BE32-E72D297353CC}">
              <c16:uniqueId val="{00000005-F888-4A34-851E-000D989BE4B2}"/>
            </c:ext>
          </c:extLst>
        </c:ser>
        <c:ser>
          <c:idx val="6"/>
          <c:order val="6"/>
          <c:tx>
            <c:strRef>
              <c:f>データシート!$A$33</c:f>
              <c:strCache>
                <c:ptCount val="1"/>
                <c:pt idx="0">
                  <c:v>朝日村下水道特別会計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c:v>
                </c:pt>
                <c:pt idx="2">
                  <c:v>#N/A</c:v>
                </c:pt>
                <c:pt idx="3">
                  <c:v>0.18</c:v>
                </c:pt>
                <c:pt idx="4">
                  <c:v>#N/A</c:v>
                </c:pt>
                <c:pt idx="5">
                  <c:v>0.25</c:v>
                </c:pt>
                <c:pt idx="6">
                  <c:v>#N/A</c:v>
                </c:pt>
                <c:pt idx="7">
                  <c:v>0.34</c:v>
                </c:pt>
                <c:pt idx="8">
                  <c:v>#N/A</c:v>
                </c:pt>
                <c:pt idx="9">
                  <c:v>0.14000000000000001</c:v>
                </c:pt>
              </c:numCache>
            </c:numRef>
          </c:val>
          <c:extLst>
            <c:ext xmlns:c16="http://schemas.microsoft.com/office/drawing/2014/chart" uri="{C3380CC4-5D6E-409C-BE32-E72D297353CC}">
              <c16:uniqueId val="{00000006-F888-4A34-851E-000D989BE4B2}"/>
            </c:ext>
          </c:extLst>
        </c:ser>
        <c:ser>
          <c:idx val="7"/>
          <c:order val="7"/>
          <c:tx>
            <c:strRef>
              <c:f>データシート!$A$34</c:f>
              <c:strCache>
                <c:ptCount val="1"/>
                <c:pt idx="0">
                  <c:v>朝日村介護保険特別会計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0.65</c:v>
                </c:pt>
                <c:pt idx="2">
                  <c:v>#N/A</c:v>
                </c:pt>
                <c:pt idx="3">
                  <c:v>0.74</c:v>
                </c:pt>
                <c:pt idx="4">
                  <c:v>#N/A</c:v>
                </c:pt>
                <c:pt idx="5">
                  <c:v>0.56999999999999995</c:v>
                </c:pt>
                <c:pt idx="6">
                  <c:v>#N/A</c:v>
                </c:pt>
                <c:pt idx="7">
                  <c:v>0.66</c:v>
                </c:pt>
                <c:pt idx="8">
                  <c:v>#N/A</c:v>
                </c:pt>
                <c:pt idx="9">
                  <c:v>0.85</c:v>
                </c:pt>
              </c:numCache>
            </c:numRef>
          </c:val>
          <c:extLst>
            <c:ext xmlns:c16="http://schemas.microsoft.com/office/drawing/2014/chart" uri="{C3380CC4-5D6E-409C-BE32-E72D297353CC}">
              <c16:uniqueId val="{00000007-F888-4A34-851E-000D989BE4B2}"/>
            </c:ext>
          </c:extLst>
        </c:ser>
        <c:ser>
          <c:idx val="8"/>
          <c:order val="8"/>
          <c:tx>
            <c:strRef>
              <c:f>データシート!$A$35</c:f>
              <c:strCache>
                <c:ptCount val="1"/>
                <c:pt idx="0">
                  <c:v>朝日村国民健康保険特別会計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1.65</c:v>
                </c:pt>
                <c:pt idx="2">
                  <c:v>#N/A</c:v>
                </c:pt>
                <c:pt idx="3">
                  <c:v>0.71</c:v>
                </c:pt>
                <c:pt idx="4">
                  <c:v>#N/A</c:v>
                </c:pt>
                <c:pt idx="5">
                  <c:v>1.1499999999999999</c:v>
                </c:pt>
                <c:pt idx="6">
                  <c:v>#N/A</c:v>
                </c:pt>
                <c:pt idx="7">
                  <c:v>1.35</c:v>
                </c:pt>
                <c:pt idx="8">
                  <c:v>#N/A</c:v>
                </c:pt>
                <c:pt idx="9">
                  <c:v>1.43</c:v>
                </c:pt>
              </c:numCache>
            </c:numRef>
          </c:val>
          <c:extLst>
            <c:ext xmlns:c16="http://schemas.microsoft.com/office/drawing/2014/chart" uri="{C3380CC4-5D6E-409C-BE32-E72D297353CC}">
              <c16:uniqueId val="{00000008-F888-4A34-851E-000D989BE4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5.23</c:v>
                </c:pt>
                <c:pt idx="2">
                  <c:v>#N/A</c:v>
                </c:pt>
                <c:pt idx="3">
                  <c:v>5.49</c:v>
                </c:pt>
                <c:pt idx="4">
                  <c:v>#N/A</c:v>
                </c:pt>
                <c:pt idx="5">
                  <c:v>5.08</c:v>
                </c:pt>
                <c:pt idx="6">
                  <c:v>#N/A</c:v>
                </c:pt>
                <c:pt idx="7">
                  <c:v>5.0199999999999996</c:v>
                </c:pt>
                <c:pt idx="8">
                  <c:v>#N/A</c:v>
                </c:pt>
                <c:pt idx="9">
                  <c:v>6.52</c:v>
                </c:pt>
              </c:numCache>
            </c:numRef>
          </c:val>
          <c:extLst>
            <c:ext xmlns:c16="http://schemas.microsoft.com/office/drawing/2014/chart" uri="{C3380CC4-5D6E-409C-BE32-E72D297353CC}">
              <c16:uniqueId val="{00000009-F888-4A34-851E-000D989BE4B2}"/>
            </c:ext>
          </c:extLst>
        </c:ser>
        <c:dLbls>
          <c:showLegendKey val="0"/>
          <c:showVal val="0"/>
          <c:showCatName val="0"/>
          <c:showSerName val="0"/>
          <c:showPercent val="0"/>
          <c:showBubbleSize val="0"/>
        </c:dLbls>
        <c:gapWidth val="150"/>
        <c:overlap val="100"/>
        <c:axId val="111880064"/>
        <c:axId val="111881600"/>
      </c:barChart>
      <c:catAx>
        <c:axId val="11188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881600"/>
        <c:crosses val="autoZero"/>
        <c:auto val="1"/>
        <c:lblAlgn val="ctr"/>
        <c:lblOffset val="100"/>
        <c:tickLblSkip val="1"/>
        <c:tickMarkSkip val="1"/>
        <c:noMultiLvlLbl val="0"/>
      </c:catAx>
      <c:valAx>
        <c:axId val="1118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8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479</c:v>
                </c:pt>
                <c:pt idx="5">
                  <c:v>472</c:v>
                </c:pt>
                <c:pt idx="8">
                  <c:v>432</c:v>
                </c:pt>
                <c:pt idx="11">
                  <c:v>458</c:v>
                </c:pt>
                <c:pt idx="14">
                  <c:v>441</c:v>
                </c:pt>
              </c:numCache>
            </c:numRef>
          </c:val>
          <c:extLst>
            <c:ext xmlns:c16="http://schemas.microsoft.com/office/drawing/2014/chart" uri="{C3380CC4-5D6E-409C-BE32-E72D297353CC}">
              <c16:uniqueId val="{00000000-FD75-44F8-9F91-09B7E707C2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75-44F8-9F91-09B7E707C2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76</c:v>
                </c:pt>
                <c:pt idx="3">
                  <c:v>61</c:v>
                </c:pt>
                <c:pt idx="6">
                  <c:v>38</c:v>
                </c:pt>
                <c:pt idx="9">
                  <c:v>26</c:v>
                </c:pt>
                <c:pt idx="12">
                  <c:v>26</c:v>
                </c:pt>
              </c:numCache>
            </c:numRef>
          </c:val>
          <c:extLst>
            <c:ext xmlns:c16="http://schemas.microsoft.com/office/drawing/2014/chart" uri="{C3380CC4-5D6E-409C-BE32-E72D297353CC}">
              <c16:uniqueId val="{00000002-FD75-44F8-9F91-09B7E707C2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36</c:v>
                </c:pt>
                <c:pt idx="3">
                  <c:v>35</c:v>
                </c:pt>
                <c:pt idx="6">
                  <c:v>35</c:v>
                </c:pt>
                <c:pt idx="9">
                  <c:v>38</c:v>
                </c:pt>
                <c:pt idx="12">
                  <c:v>34</c:v>
                </c:pt>
              </c:numCache>
            </c:numRef>
          </c:val>
          <c:extLst>
            <c:ext xmlns:c16="http://schemas.microsoft.com/office/drawing/2014/chart" uri="{C3380CC4-5D6E-409C-BE32-E72D297353CC}">
              <c16:uniqueId val="{00000003-FD75-44F8-9F91-09B7E707C2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278</c:v>
                </c:pt>
                <c:pt idx="3">
                  <c:v>251</c:v>
                </c:pt>
                <c:pt idx="6">
                  <c:v>260</c:v>
                </c:pt>
                <c:pt idx="9">
                  <c:v>270</c:v>
                </c:pt>
                <c:pt idx="12">
                  <c:v>299</c:v>
                </c:pt>
              </c:numCache>
            </c:numRef>
          </c:val>
          <c:extLst>
            <c:ext xmlns:c16="http://schemas.microsoft.com/office/drawing/2014/chart" uri="{C3380CC4-5D6E-409C-BE32-E72D297353CC}">
              <c16:uniqueId val="{00000004-FD75-44F8-9F91-09B7E707C2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75-44F8-9F91-09B7E707C2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75-44F8-9F91-09B7E707C2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342</c:v>
                </c:pt>
                <c:pt idx="3">
                  <c:v>350</c:v>
                </c:pt>
                <c:pt idx="6">
                  <c:v>295</c:v>
                </c:pt>
                <c:pt idx="9">
                  <c:v>250</c:v>
                </c:pt>
                <c:pt idx="12">
                  <c:v>229</c:v>
                </c:pt>
              </c:numCache>
            </c:numRef>
          </c:val>
          <c:extLst>
            <c:ext xmlns:c16="http://schemas.microsoft.com/office/drawing/2014/chart" uri="{C3380CC4-5D6E-409C-BE32-E72D297353CC}">
              <c16:uniqueId val="{00000007-FD75-44F8-9F91-09B7E707C285}"/>
            </c:ext>
          </c:extLst>
        </c:ser>
        <c:dLbls>
          <c:showLegendKey val="0"/>
          <c:showVal val="0"/>
          <c:showCatName val="0"/>
          <c:showSerName val="0"/>
          <c:showPercent val="0"/>
          <c:showBubbleSize val="0"/>
        </c:dLbls>
        <c:gapWidth val="100"/>
        <c:overlap val="100"/>
        <c:axId val="112198784"/>
        <c:axId val="11220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253</c:v>
                </c:pt>
                <c:pt idx="2">
                  <c:v>#N/A</c:v>
                </c:pt>
                <c:pt idx="3">
                  <c:v>#N/A</c:v>
                </c:pt>
                <c:pt idx="4">
                  <c:v>225</c:v>
                </c:pt>
                <c:pt idx="5">
                  <c:v>#N/A</c:v>
                </c:pt>
                <c:pt idx="6">
                  <c:v>#N/A</c:v>
                </c:pt>
                <c:pt idx="7">
                  <c:v>196</c:v>
                </c:pt>
                <c:pt idx="8">
                  <c:v>#N/A</c:v>
                </c:pt>
                <c:pt idx="9">
                  <c:v>#N/A</c:v>
                </c:pt>
                <c:pt idx="10">
                  <c:v>126</c:v>
                </c:pt>
                <c:pt idx="11">
                  <c:v>#N/A</c:v>
                </c:pt>
                <c:pt idx="12">
                  <c:v>#N/A</c:v>
                </c:pt>
                <c:pt idx="13">
                  <c:v>147</c:v>
                </c:pt>
                <c:pt idx="14">
                  <c:v>#N/A</c:v>
                </c:pt>
              </c:numCache>
            </c:numRef>
          </c:val>
          <c:smooth val="0"/>
          <c:extLst>
            <c:ext xmlns:c16="http://schemas.microsoft.com/office/drawing/2014/chart" uri="{C3380CC4-5D6E-409C-BE32-E72D297353CC}">
              <c16:uniqueId val="{00000008-FD75-44F8-9F91-09B7E707C285}"/>
            </c:ext>
          </c:extLst>
        </c:ser>
        <c:dLbls>
          <c:showLegendKey val="0"/>
          <c:showVal val="0"/>
          <c:showCatName val="0"/>
          <c:showSerName val="0"/>
          <c:showPercent val="0"/>
          <c:showBubbleSize val="0"/>
        </c:dLbls>
        <c:marker val="1"/>
        <c:smooth val="0"/>
        <c:axId val="112198784"/>
        <c:axId val="112200704"/>
      </c:lineChart>
      <c:catAx>
        <c:axId val="1121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200704"/>
        <c:crosses val="autoZero"/>
        <c:auto val="1"/>
        <c:lblAlgn val="ctr"/>
        <c:lblOffset val="100"/>
        <c:tickLblSkip val="1"/>
        <c:tickMarkSkip val="1"/>
        <c:noMultiLvlLbl val="0"/>
      </c:catAx>
      <c:valAx>
        <c:axId val="11220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4271</c:v>
                </c:pt>
                <c:pt idx="5">
                  <c:v>4097</c:v>
                </c:pt>
                <c:pt idx="8">
                  <c:v>4122</c:v>
                </c:pt>
                <c:pt idx="11">
                  <c:v>3914</c:v>
                </c:pt>
                <c:pt idx="14">
                  <c:v>3867</c:v>
                </c:pt>
              </c:numCache>
            </c:numRef>
          </c:val>
          <c:extLst>
            <c:ext xmlns:c16="http://schemas.microsoft.com/office/drawing/2014/chart" uri="{C3380CC4-5D6E-409C-BE32-E72D297353CC}">
              <c16:uniqueId val="{00000000-9D77-476E-945B-319771CDF9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D77-476E-945B-319771CDF9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1499</c:v>
                </c:pt>
                <c:pt idx="5">
                  <c:v>1681</c:v>
                </c:pt>
                <c:pt idx="8">
                  <c:v>2224</c:v>
                </c:pt>
                <c:pt idx="11">
                  <c:v>2699</c:v>
                </c:pt>
                <c:pt idx="14">
                  <c:v>2894</c:v>
                </c:pt>
              </c:numCache>
            </c:numRef>
          </c:val>
          <c:extLst>
            <c:ext xmlns:c16="http://schemas.microsoft.com/office/drawing/2014/chart" uri="{C3380CC4-5D6E-409C-BE32-E72D297353CC}">
              <c16:uniqueId val="{00000002-9D77-476E-945B-319771CDF9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77-476E-945B-319771CDF9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77-476E-945B-319771CDF9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77-476E-945B-319771CDF9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355</c:v>
                </c:pt>
                <c:pt idx="3">
                  <c:v>365</c:v>
                </c:pt>
                <c:pt idx="6">
                  <c:v>356</c:v>
                </c:pt>
                <c:pt idx="9">
                  <c:v>390</c:v>
                </c:pt>
                <c:pt idx="12">
                  <c:v>424</c:v>
                </c:pt>
              </c:numCache>
            </c:numRef>
          </c:val>
          <c:extLst>
            <c:ext xmlns:c16="http://schemas.microsoft.com/office/drawing/2014/chart" uri="{C3380CC4-5D6E-409C-BE32-E72D297353CC}">
              <c16:uniqueId val="{00000006-9D77-476E-945B-319771CDF9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285</c:v>
                </c:pt>
                <c:pt idx="3">
                  <c:v>270</c:v>
                </c:pt>
                <c:pt idx="6">
                  <c:v>253</c:v>
                </c:pt>
                <c:pt idx="9">
                  <c:v>242</c:v>
                </c:pt>
                <c:pt idx="12">
                  <c:v>208</c:v>
                </c:pt>
              </c:numCache>
            </c:numRef>
          </c:val>
          <c:extLst>
            <c:ext xmlns:c16="http://schemas.microsoft.com/office/drawing/2014/chart" uri="{C3380CC4-5D6E-409C-BE32-E72D297353CC}">
              <c16:uniqueId val="{00000007-9D77-476E-945B-319771CDF9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3127</c:v>
                </c:pt>
                <c:pt idx="3">
                  <c:v>2923</c:v>
                </c:pt>
                <c:pt idx="6">
                  <c:v>3041</c:v>
                </c:pt>
                <c:pt idx="9">
                  <c:v>2766</c:v>
                </c:pt>
                <c:pt idx="12">
                  <c:v>2679</c:v>
                </c:pt>
              </c:numCache>
            </c:numRef>
          </c:val>
          <c:extLst>
            <c:ext xmlns:c16="http://schemas.microsoft.com/office/drawing/2014/chart" uri="{C3380CC4-5D6E-409C-BE32-E72D297353CC}">
              <c16:uniqueId val="{00000008-9D77-476E-945B-319771CDF9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546</c:v>
                </c:pt>
                <c:pt idx="3">
                  <c:v>289</c:v>
                </c:pt>
                <c:pt idx="6">
                  <c:v>166</c:v>
                </c:pt>
                <c:pt idx="9">
                  <c:v>143</c:v>
                </c:pt>
                <c:pt idx="12">
                  <c:v>120</c:v>
                </c:pt>
              </c:numCache>
            </c:numRef>
          </c:val>
          <c:extLst>
            <c:ext xmlns:c16="http://schemas.microsoft.com/office/drawing/2014/chart" uri="{C3380CC4-5D6E-409C-BE32-E72D297353CC}">
              <c16:uniqueId val="{00000009-9D77-476E-945B-319771CDF9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2338</c:v>
                </c:pt>
                <c:pt idx="3">
                  <c:v>2223</c:v>
                </c:pt>
                <c:pt idx="6">
                  <c:v>2035</c:v>
                </c:pt>
                <c:pt idx="9">
                  <c:v>1991</c:v>
                </c:pt>
                <c:pt idx="12">
                  <c:v>2056</c:v>
                </c:pt>
              </c:numCache>
            </c:numRef>
          </c:val>
          <c:extLst>
            <c:ext xmlns:c16="http://schemas.microsoft.com/office/drawing/2014/chart" uri="{C3380CC4-5D6E-409C-BE32-E72D297353CC}">
              <c16:uniqueId val="{0000000A-9D77-476E-945B-319771CDF9FC}"/>
            </c:ext>
          </c:extLst>
        </c:ser>
        <c:dLbls>
          <c:showLegendKey val="0"/>
          <c:showVal val="0"/>
          <c:showCatName val="0"/>
          <c:showSerName val="0"/>
          <c:showPercent val="0"/>
          <c:showBubbleSize val="0"/>
        </c:dLbls>
        <c:gapWidth val="100"/>
        <c:overlap val="100"/>
        <c:axId val="114572672"/>
        <c:axId val="114574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881</c:v>
                </c:pt>
                <c:pt idx="2">
                  <c:v>#N/A</c:v>
                </c:pt>
                <c:pt idx="3">
                  <c:v>#N/A</c:v>
                </c:pt>
                <c:pt idx="4">
                  <c:v>293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77-476E-945B-319771CDF9FC}"/>
            </c:ext>
          </c:extLst>
        </c:ser>
        <c:dLbls>
          <c:showLegendKey val="0"/>
          <c:showVal val="0"/>
          <c:showCatName val="0"/>
          <c:showSerName val="0"/>
          <c:showPercent val="0"/>
          <c:showBubbleSize val="0"/>
        </c:dLbls>
        <c:marker val="1"/>
        <c:smooth val="0"/>
        <c:axId val="114572672"/>
        <c:axId val="114574848"/>
      </c:lineChart>
      <c:catAx>
        <c:axId val="1145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574848"/>
        <c:crosses val="autoZero"/>
        <c:auto val="1"/>
        <c:lblAlgn val="ctr"/>
        <c:lblOffset val="100"/>
        <c:tickLblSkip val="1"/>
        <c:tickMarkSkip val="1"/>
        <c:noMultiLvlLbl val="0"/>
      </c:catAx>
      <c:valAx>
        <c:axId val="11457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7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4,755
4,725
70.63
4,149,760
3,701,319
140,882
2,161,483
2,056,347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前年度と同ポイントで、類似団体を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しかしながら、固定資産税は大型償却資産の減価償却に伴い減少傾向にある。また、近年、人口減少傾向が顕著にみられるため、企業誘致、人口増対策として宅地造成事業などに取組んでいるところであり、引続き、自主財源となる税収の確保に努め、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163285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0.3</a:t>
          </a:r>
          <a:r>
            <a:rPr kumimoji="1" lang="ja-JP" altLang="en-US" sz="1300">
              <a:latin typeface="ＭＳ Ｐゴシック"/>
            </a:rPr>
            <a:t>％上回っているが、類似団体の平均を</a:t>
          </a:r>
          <a:r>
            <a:rPr kumimoji="1" lang="en-US" altLang="ja-JP" sz="1300">
              <a:latin typeface="ＭＳ Ｐゴシック"/>
            </a:rPr>
            <a:t>6.2</a:t>
          </a:r>
          <a:r>
            <a:rPr kumimoji="1" lang="ja-JP" altLang="en-US" sz="1300">
              <a:latin typeface="ＭＳ Ｐゴシック"/>
            </a:rPr>
            <a:t>％下回っている。これまで大規模な繰上償還により、後年度の公債費負担軽減を図ったことにより、２５年度の公債費に係る経常収支比率は</a:t>
          </a:r>
          <a:r>
            <a:rPr kumimoji="1" lang="en-US" altLang="ja-JP" sz="1300">
              <a:latin typeface="ＭＳ Ｐゴシック"/>
            </a:rPr>
            <a:t>10.6</a:t>
          </a:r>
          <a:r>
            <a:rPr kumimoji="1" lang="ja-JP" altLang="en-US" sz="1300">
              <a:latin typeface="ＭＳ Ｐゴシック"/>
            </a:rPr>
            <a:t>％と年々減少している。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66766</xdr:rowOff>
    </xdr:from>
    <xdr:to>
      <xdr:col>7</xdr:col>
      <xdr:colOff>152400</xdr:colOff>
      <xdr:row>60</xdr:row>
      <xdr:rowOff>77107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5376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66766</xdr:rowOff>
    </xdr:from>
    <xdr:to>
      <xdr:col>6</xdr:col>
      <xdr:colOff>0</xdr:colOff>
      <xdr:row>60</xdr:row>
      <xdr:rowOff>170180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5376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104684</xdr:rowOff>
    </xdr:from>
    <xdr:to>
      <xdr:col>4</xdr:col>
      <xdr:colOff>482600</xdr:colOff>
      <xdr:row>60</xdr:row>
      <xdr:rowOff>170180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9168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104684</xdr:rowOff>
    </xdr:from>
    <xdr:to>
      <xdr:col>3</xdr:col>
      <xdr:colOff>279400</xdr:colOff>
      <xdr:row>61</xdr:row>
      <xdr:rowOff>84909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9168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a:extLst>
            <a:ext uri="{FF2B5EF4-FFF2-40B4-BE49-F238E27FC236}">
              <a16:creationId xmlns:a16="http://schemas.microsoft.com/office/drawing/2014/main" id="{00000000-0008-0000-0300-000092000000}"/>
            </a:ext>
          </a:extLst>
        </xdr:cNvPr>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26307</xdr:rowOff>
    </xdr:from>
    <xdr:to>
      <xdr:col>7</xdr:col>
      <xdr:colOff>203200</xdr:colOff>
      <xdr:row>60</xdr:row>
      <xdr:rowOff>127907</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902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42834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15966</xdr:rowOff>
    </xdr:from>
    <xdr:to>
      <xdr:col>6</xdr:col>
      <xdr:colOff>50800</xdr:colOff>
      <xdr:row>60</xdr:row>
      <xdr:rowOff>117566</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4064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127743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53884</xdr:rowOff>
    </xdr:from>
    <xdr:to>
      <xdr:col>3</xdr:col>
      <xdr:colOff>330200</xdr:colOff>
      <xdr:row>60</xdr:row>
      <xdr:rowOff>155484</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2286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165661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61" name="円/楕円 160">
          <a:extLst>
            <a:ext uri="{FF2B5EF4-FFF2-40B4-BE49-F238E27FC236}">
              <a16:creationId xmlns:a16="http://schemas.microsoft.com/office/drawing/2014/main" id="{00000000-0008-0000-0300-0000A1000000}"/>
            </a:ext>
          </a:extLst>
        </xdr:cNvPr>
        <xdr:cNvSpPr/>
      </xdr:nvSpPr>
      <xdr:spPr>
        <a:xfrm>
          <a:off x="1397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[166,109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平成１９年度より、類似団体内では最も低く、行財政改革プランに基づき、職員の新規採用抑制、特別職・議員の報酬削減、副村長空席などの取組みの成果によるものである。</a:t>
          </a:r>
        </a:p>
      </xdr:txBody>
    </xdr:sp>
    <xdr:clientData/>
  </xdr:twoCellAnchor>
  <xdr:oneCellAnchor>
    <xdr:from>
      <xdr:col>1</xdr:col>
      <xdr:colOff>38100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135896</xdr:rowOff>
    </xdr:from>
    <xdr:to>
      <xdr:col>7</xdr:col>
      <xdr:colOff>152400</xdr:colOff>
      <xdr:row>81</xdr:row>
      <xdr:rowOff>137108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23346"/>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126290</xdr:rowOff>
    </xdr:from>
    <xdr:to>
      <xdr:col>6</xdr:col>
      <xdr:colOff>0</xdr:colOff>
      <xdr:row>81</xdr:row>
      <xdr:rowOff>137108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13740"/>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122450</xdr:rowOff>
    </xdr:from>
    <xdr:to>
      <xdr:col>4</xdr:col>
      <xdr:colOff>482600</xdr:colOff>
      <xdr:row>81</xdr:row>
      <xdr:rowOff>126290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0990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121145</xdr:rowOff>
    </xdr:from>
    <xdr:to>
      <xdr:col>3</xdr:col>
      <xdr:colOff>279400</xdr:colOff>
      <xdr:row>81</xdr:row>
      <xdr:rowOff>122450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8595"/>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85096</xdr:rowOff>
    </xdr:from>
    <xdr:to>
      <xdr:col>7</xdr:col>
      <xdr:colOff>203200</xdr:colOff>
      <xdr:row>82</xdr:row>
      <xdr:rowOff>15246</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397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6373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166,109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86308</xdr:rowOff>
    </xdr:from>
    <xdr:to>
      <xdr:col>6</xdr:col>
      <xdr:colOff>50800</xdr:colOff>
      <xdr:row>82</xdr:row>
      <xdr:rowOff>16458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39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26635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75490</xdr:rowOff>
    </xdr:from>
    <xdr:to>
      <xdr:col>4</xdr:col>
      <xdr:colOff>533400</xdr:colOff>
      <xdr:row>82</xdr:row>
      <xdr:rowOff>5640</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39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15817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158,944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71650</xdr:rowOff>
    </xdr:from>
    <xdr:to>
      <xdr:col>3</xdr:col>
      <xdr:colOff>330200</xdr:colOff>
      <xdr:row>82</xdr:row>
      <xdr:rowOff>1800</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3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11977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70345</xdr:rowOff>
    </xdr:from>
    <xdr:to>
      <xdr:col>2</xdr:col>
      <xdr:colOff>127000</xdr:colOff>
      <xdr:row>82</xdr:row>
      <xdr:rowOff>495</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39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2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これまでの給与体系により、類似団体の平均を</a:t>
          </a:r>
          <a:r>
            <a:rPr kumimoji="1" lang="en-US" altLang="ja-JP" sz="1300">
              <a:latin typeface="ＭＳ Ｐゴシック"/>
            </a:rPr>
            <a:t>1.0</a:t>
          </a:r>
          <a:r>
            <a:rPr kumimoji="1" lang="ja-JP" altLang="en-US" sz="1300">
              <a:latin typeface="ＭＳ Ｐゴシック"/>
            </a:rPr>
            <a:t>ポイント下回っており、今後も引続き、給与の適正化に努める。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103887</xdr:rowOff>
    </xdr:from>
    <xdr:to>
      <xdr:col>24</xdr:col>
      <xdr:colOff>558800</xdr:colOff>
      <xdr:row>89</xdr:row>
      <xdr:rowOff>74676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020037"/>
          <a:ext cx="8382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60198</xdr:rowOff>
    </xdr:from>
    <xdr:to>
      <xdr:col>23</xdr:col>
      <xdr:colOff>406400</xdr:colOff>
      <xdr:row>89</xdr:row>
      <xdr:rowOff>74676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3192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41148</xdr:rowOff>
    </xdr:from>
    <xdr:to>
      <xdr:col>22</xdr:col>
      <xdr:colOff>203200</xdr:colOff>
      <xdr:row>89</xdr:row>
      <xdr:rowOff>60198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5729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7365</xdr:rowOff>
    </xdr:from>
    <xdr:to>
      <xdr:col>21</xdr:col>
      <xdr:colOff>0</xdr:colOff>
      <xdr:row>87</xdr:row>
      <xdr:rowOff>41148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23515"/>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53087</xdr:rowOff>
    </xdr:from>
    <xdr:to>
      <xdr:col>24</xdr:col>
      <xdr:colOff>609600</xdr:colOff>
      <xdr:row>87</xdr:row>
      <xdr:rowOff>154687</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69614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23876</xdr:rowOff>
    </xdr:from>
    <xdr:to>
      <xdr:col>23</xdr:col>
      <xdr:colOff>457200</xdr:colOff>
      <xdr:row>89</xdr:row>
      <xdr:rowOff>125476</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52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135653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5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9398</xdr:rowOff>
    </xdr:from>
    <xdr:to>
      <xdr:col>22</xdr:col>
      <xdr:colOff>254000</xdr:colOff>
      <xdr:row>89</xdr:row>
      <xdr:rowOff>110998</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121175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3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161798</xdr:rowOff>
    </xdr:from>
    <xdr:to>
      <xdr:col>21</xdr:col>
      <xdr:colOff>50800</xdr:colOff>
      <xdr:row>87</xdr:row>
      <xdr:rowOff>91948</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102125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128015</xdr:rowOff>
    </xdr:from>
    <xdr:to>
      <xdr:col>19</xdr:col>
      <xdr:colOff>533400</xdr:colOff>
      <xdr:row>87</xdr:row>
      <xdr:rowOff>58165</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68342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行財政改革プランに基づく新規採用抑制、退職者不補充により、類似団体の平均を</a:t>
          </a:r>
          <a:r>
            <a:rPr kumimoji="1" lang="en-US" altLang="ja-JP" sz="1300">
              <a:latin typeface="ＭＳ Ｐゴシック"/>
            </a:rPr>
            <a:t>10.94</a:t>
          </a:r>
          <a:r>
            <a:rPr kumimoji="1" lang="ja-JP" altLang="en-US" sz="1300">
              <a:latin typeface="ＭＳ Ｐゴシック"/>
            </a:rPr>
            <a:t>ポイント下回っている。今後も適切な定員管理に努める。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17437</xdr:rowOff>
    </xdr:from>
    <xdr:to>
      <xdr:col>24</xdr:col>
      <xdr:colOff>558800</xdr:colOff>
      <xdr:row>60</xdr:row>
      <xdr:rowOff>25400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04437"/>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60</xdr:row>
      <xdr:rowOff>39395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12400"/>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27089</xdr:rowOff>
    </xdr:from>
    <xdr:to>
      <xdr:col>22</xdr:col>
      <xdr:colOff>203200</xdr:colOff>
      <xdr:row>60</xdr:row>
      <xdr:rowOff>39395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1408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27089</xdr:rowOff>
    </xdr:from>
    <xdr:to>
      <xdr:col>21</xdr:col>
      <xdr:colOff>0</xdr:colOff>
      <xdr:row>60</xdr:row>
      <xdr:rowOff>35293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14089"/>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138087</xdr:rowOff>
    </xdr:from>
    <xdr:to>
      <xdr:col>24</xdr:col>
      <xdr:colOff>609600</xdr:colOff>
      <xdr:row>60</xdr:row>
      <xdr:rowOff>68237</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59364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7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160045</xdr:rowOff>
    </xdr:from>
    <xdr:to>
      <xdr:col>22</xdr:col>
      <xdr:colOff>254000</xdr:colOff>
      <xdr:row>60</xdr:row>
      <xdr:rowOff>90195</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2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100372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4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147739</xdr:rowOff>
    </xdr:from>
    <xdr:to>
      <xdr:col>21</xdr:col>
      <xdr:colOff>50800</xdr:colOff>
      <xdr:row>60</xdr:row>
      <xdr:rowOff>77889</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2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88066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155943</xdr:rowOff>
    </xdr:from>
    <xdr:to>
      <xdr:col>19</xdr:col>
      <xdr:colOff>533400</xdr:colOff>
      <xdr:row>60</xdr:row>
      <xdr:rowOff>86093</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2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96270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0.9</a:t>
          </a:r>
          <a:r>
            <a:rPr kumimoji="1" lang="ja-JP" altLang="en-US" sz="1300">
              <a:latin typeface="ＭＳ Ｐゴシック"/>
            </a:rPr>
            <a:t>％下がり、今年度は類似団体の平均を</a:t>
          </a:r>
          <a:r>
            <a:rPr kumimoji="1" lang="en-US" altLang="ja-JP" sz="1300">
              <a:latin typeface="ＭＳ Ｐゴシック"/>
            </a:rPr>
            <a:t>0.2</a:t>
          </a:r>
          <a:r>
            <a:rPr kumimoji="1" lang="ja-JP" altLang="en-US" sz="1300">
              <a:latin typeface="ＭＳ Ｐゴシック"/>
            </a:rPr>
            <a:t>％下回った。国からの交付金・補助金活用などにより起債抑制を図ってきている。しかし、依然として下水道特別会計の地方債償還に対する一般会計の負担が多額であるため、下水道特別会計で歳出削減と受益者負担の適正化を図り、一般会計の負担を軽減するよう努め、実質公債費比率の低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44704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780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170180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456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165354</xdr:rowOff>
    </xdr:from>
    <xdr:to>
      <xdr:col>22</xdr:col>
      <xdr:colOff>203200</xdr:colOff>
      <xdr:row>42</xdr:row>
      <xdr:rowOff>170180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3662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165354</xdr:rowOff>
    </xdr:from>
    <xdr:to>
      <xdr:col>21</xdr:col>
      <xdr:colOff>0</xdr:colOff>
      <xdr:row>43</xdr:row>
      <xdr:rowOff>80772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3662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114317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119380</xdr:rowOff>
    </xdr:from>
    <xdr:to>
      <xdr:col>22</xdr:col>
      <xdr:colOff>254000</xdr:colOff>
      <xdr:row>43</xdr:row>
      <xdr:rowOff>49530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34307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114554</xdr:rowOff>
    </xdr:from>
    <xdr:to>
      <xdr:col>21</xdr:col>
      <xdr:colOff>50800</xdr:colOff>
      <xdr:row>43</xdr:row>
      <xdr:rowOff>44704</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29481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29972</xdr:rowOff>
    </xdr:from>
    <xdr:to>
      <xdr:col>19</xdr:col>
      <xdr:colOff>533400</xdr:colOff>
      <xdr:row>43</xdr:row>
      <xdr:rowOff>131572</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116349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の減少と、債務に充当可能な基金の増加により、２３年度から０ポイントとなっている。今後予定されている大型事業に備え、後世への負担を軽減するよう、実施・財源について、よく検討し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17427</xdr:rowOff>
    </xdr:from>
    <xdr:to>
      <xdr:col>21</xdr:col>
      <xdr:colOff>0</xdr:colOff>
      <xdr:row>17</xdr:row>
      <xdr:rowOff>162490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3512800" y="2589177"/>
          <a:ext cx="889000" cy="48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138077</xdr:rowOff>
    </xdr:from>
    <xdr:to>
      <xdr:col>21</xdr:col>
      <xdr:colOff>50800</xdr:colOff>
      <xdr:row>15</xdr:row>
      <xdr:rowOff>68227</xdr:rowOff>
    </xdr:to>
    <xdr:sp macro="" textlink="">
      <xdr:nvSpPr>
        <xdr:cNvPr id="453" name="円/楕円 452">
          <a:extLst>
            <a:ext uri="{FF2B5EF4-FFF2-40B4-BE49-F238E27FC236}">
              <a16:creationId xmlns:a16="http://schemas.microsoft.com/office/drawing/2014/main" id="{00000000-0008-0000-0300-0000C5010000}"/>
            </a:ext>
          </a:extLst>
        </xdr:cNvPr>
        <xdr:cNvSpPr/>
      </xdr:nvSpPr>
      <xdr:spPr>
        <a:xfrm>
          <a:off x="14351000" y="25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53004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111690</xdr:rowOff>
    </xdr:from>
    <xdr:to>
      <xdr:col>19</xdr:col>
      <xdr:colOff>533400</xdr:colOff>
      <xdr:row>18</xdr:row>
      <xdr:rowOff>41840</xdr:rowOff>
    </xdr:to>
    <xdr:sp macro="" textlink="">
      <xdr:nvSpPr>
        <xdr:cNvPr id="455" name="円/楕円 454">
          <a:extLst>
            <a:ext uri="{FF2B5EF4-FFF2-40B4-BE49-F238E27FC236}">
              <a16:creationId xmlns:a16="http://schemas.microsoft.com/office/drawing/2014/main" id="{00000000-0008-0000-0300-0000C7010000}"/>
            </a:ext>
          </a:extLst>
        </xdr:cNvPr>
        <xdr:cNvSpPr/>
      </xdr:nvSpPr>
      <xdr:spPr>
        <a:xfrm>
          <a:off x="13462000" y="30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26617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1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長野県朝日村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4,755
4,725
70.63
4,149,760
3,701,319
140,882
2,161,483
2,056,347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1.0</a:t>
          </a:r>
          <a:r>
            <a:rPr kumimoji="1" lang="ja-JP" altLang="en-US" sz="1300">
              <a:latin typeface="ＭＳ Ｐゴシック"/>
            </a:rPr>
            <a:t>ポイント減少し、類似団体平均値と比較しても３．１ポイント下回っている。これまで新規採用抑制や退職者不補充などを実施しており、今後も適正な職員数の維持に努める。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xdr:rowOff>
    </xdr:from>
    <xdr:to>
      <xdr:col>7</xdr:col>
      <xdr:colOff>15875</xdr:colOff>
      <xdr:row>35</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01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a:extLst>
            <a:ext uri="{FF2B5EF4-FFF2-40B4-BE49-F238E27FC236}">
              <a16:creationId xmlns:a16="http://schemas.microsoft.com/office/drawing/2014/main" id="{00000000-0008-0000-0400-000043000000}"/>
            </a:ext>
          </a:extLst>
        </xdr:cNvPr>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20320</xdr:rowOff>
    </xdr:from>
    <xdr:to>
      <xdr:col>5</xdr:col>
      <xdr:colOff>549275</xdr:colOff>
      <xdr:row>35</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021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a:extLst>
            <a:ext uri="{FF2B5EF4-FFF2-40B4-BE49-F238E27FC236}">
              <a16:creationId xmlns:a16="http://schemas.microsoft.com/office/drawing/2014/main" id="{00000000-0008-0000-0400-000045000000}"/>
            </a:ext>
          </a:extLst>
        </xdr:cNvPr>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130810</xdr:rowOff>
    </xdr:from>
    <xdr:to>
      <xdr:col>4</xdr:col>
      <xdr:colOff>346075</xdr:colOff>
      <xdr:row>35</xdr:row>
      <xdr:rowOff>20320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9601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130810</xdr:rowOff>
    </xdr:from>
    <xdr:to>
      <xdr:col>3</xdr:col>
      <xdr:colOff>142875</xdr:colOff>
      <xdr:row>35</xdr:row>
      <xdr:rowOff>20320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59601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a:extLst>
            <a:ext uri="{FF2B5EF4-FFF2-40B4-BE49-F238E27FC236}">
              <a16:creationId xmlns:a16="http://schemas.microsoft.com/office/drawing/2014/main" id="{00000000-0008-0000-0400-00004D000000}"/>
            </a:ext>
          </a:extLst>
        </xdr:cNvPr>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133350</xdr:rowOff>
    </xdr:from>
    <xdr:to>
      <xdr:col>7</xdr:col>
      <xdr:colOff>66675</xdr:colOff>
      <xdr:row>35</xdr:row>
      <xdr:rowOff>63500</xdr:rowOff>
    </xdr:to>
    <xdr:sp macro="" textlink="">
      <xdr:nvSpPr>
        <xdr:cNvPr id="84" name="円/楕円 83">
          <a:extLst>
            <a:ext uri="{FF2B5EF4-FFF2-40B4-BE49-F238E27FC236}">
              <a16:creationId xmlns:a16="http://schemas.microsoft.com/office/drawing/2014/main" id="{00000000-0008-0000-0400-000054000000}"/>
            </a:ext>
          </a:extLst>
        </xdr:cNvPr>
        <xdr:cNvSpPr/>
      </xdr:nvSpPr>
      <xdr:spPr>
        <a:xfrm>
          <a:off x="4775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149877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0</xdr:rowOff>
    </xdr:from>
    <xdr:to>
      <xdr:col>5</xdr:col>
      <xdr:colOff>600075</xdr:colOff>
      <xdr:row>35</xdr:row>
      <xdr:rowOff>101600</xdr:rowOff>
    </xdr:to>
    <xdr:sp macro="" textlink="">
      <xdr:nvSpPr>
        <xdr:cNvPr id="86" name="円/楕円 85">
          <a:extLst>
            <a:ext uri="{FF2B5EF4-FFF2-40B4-BE49-F238E27FC236}">
              <a16:creationId xmlns:a16="http://schemas.microsoft.com/office/drawing/2014/main" id="{00000000-0008-0000-0400-000056000000}"/>
            </a:ext>
          </a:extLst>
        </xdr:cNvPr>
        <xdr:cNvSpPr/>
      </xdr:nvSpPr>
      <xdr:spPr>
        <a:xfrm>
          <a:off x="3937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140970</xdr:rowOff>
    </xdr:from>
    <xdr:to>
      <xdr:col>4</xdr:col>
      <xdr:colOff>396875</xdr:colOff>
      <xdr:row>35</xdr:row>
      <xdr:rowOff>71120</xdr:rowOff>
    </xdr:to>
    <xdr:sp macro="" textlink="">
      <xdr:nvSpPr>
        <xdr:cNvPr id="88" name="円/楕円 87">
          <a:extLst>
            <a:ext uri="{FF2B5EF4-FFF2-40B4-BE49-F238E27FC236}">
              <a16:creationId xmlns:a16="http://schemas.microsoft.com/office/drawing/2014/main" id="{00000000-0008-0000-0400-000058000000}"/>
            </a:ext>
          </a:extLst>
        </xdr:cNvPr>
        <xdr:cNvSpPr/>
      </xdr:nvSpPr>
      <xdr:spPr>
        <a:xfrm>
          <a:off x="3048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81297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80010</xdr:rowOff>
    </xdr:from>
    <xdr:to>
      <xdr:col>3</xdr:col>
      <xdr:colOff>193675</xdr:colOff>
      <xdr:row>35</xdr:row>
      <xdr:rowOff>10160</xdr:rowOff>
    </xdr:to>
    <xdr:sp macro="" textlink="">
      <xdr:nvSpPr>
        <xdr:cNvPr id="90" name="円/楕円 89">
          <a:extLst>
            <a:ext uri="{FF2B5EF4-FFF2-40B4-BE49-F238E27FC236}">
              <a16:creationId xmlns:a16="http://schemas.microsoft.com/office/drawing/2014/main" id="{00000000-0008-0000-0400-00005A000000}"/>
            </a:ext>
          </a:extLst>
        </xdr:cNvPr>
        <xdr:cNvSpPr/>
      </xdr:nvSpPr>
      <xdr:spPr>
        <a:xfrm>
          <a:off x="2159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20337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140970</xdr:rowOff>
    </xdr:from>
    <xdr:to>
      <xdr:col>1</xdr:col>
      <xdr:colOff>676275</xdr:colOff>
      <xdr:row>35</xdr:row>
      <xdr:rowOff>71120</xdr:rowOff>
    </xdr:to>
    <xdr:sp macro="" textlink="">
      <xdr:nvSpPr>
        <xdr:cNvPr id="92" name="円/楕円 91">
          <a:extLst>
            <a:ext uri="{FF2B5EF4-FFF2-40B4-BE49-F238E27FC236}">
              <a16:creationId xmlns:a16="http://schemas.microsoft.com/office/drawing/2014/main" id="{00000000-0008-0000-0400-00005C000000}"/>
            </a:ext>
          </a:extLst>
        </xdr:cNvPr>
        <xdr:cNvSpPr/>
      </xdr:nvSpPr>
      <xdr:spPr>
        <a:xfrm>
          <a:off x="1270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81297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前年度よりも</a:t>
          </a:r>
          <a:r>
            <a:rPr kumimoji="1" lang="en-US" altLang="ja-JP" sz="1300">
              <a:latin typeface="ＭＳ Ｐゴシック"/>
            </a:rPr>
            <a:t>0.8</a:t>
          </a:r>
          <a:r>
            <a:rPr kumimoji="1" lang="ja-JP" altLang="en-US" sz="1300">
              <a:latin typeface="ＭＳ Ｐゴシック"/>
            </a:rPr>
            <a:t>ポイント増加したが、類似団体平均値より</a:t>
          </a:r>
          <a:r>
            <a:rPr kumimoji="1" lang="en-US" altLang="ja-JP" sz="1300">
              <a:latin typeface="ＭＳ Ｐゴシック"/>
            </a:rPr>
            <a:t>3.4</a:t>
          </a:r>
          <a:r>
            <a:rPr kumimoji="1" lang="ja-JP" altLang="en-US" sz="1300">
              <a:latin typeface="ＭＳ Ｐゴシック"/>
            </a:rPr>
            <a:t>ポイント下回っている。嘱託職員の賃金増などによるものである。今後もさらに委託料や需用費などの内部経費の歳出削減に取組んでいく。</a:t>
          </a:r>
        </a:p>
      </xdr:txBody>
    </xdr:sp>
    <xdr:clientData/>
  </xdr:twoCellAnchor>
  <xdr:oneCellAnchor>
    <xdr:from>
      <xdr:col>18</xdr:col>
      <xdr:colOff>44450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65278</xdr:rowOff>
    </xdr:from>
    <xdr:to>
      <xdr:col>24</xdr:col>
      <xdr:colOff>31750</xdr:colOff>
      <xdr:row>15</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370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28702</xdr:rowOff>
    </xdr:from>
    <xdr:to>
      <xdr:col>22</xdr:col>
      <xdr:colOff>565150</xdr:colOff>
      <xdr:row>15</xdr:row>
      <xdr:rowOff>65278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00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108712</xdr:rowOff>
    </xdr:from>
    <xdr:to>
      <xdr:col>21</xdr:col>
      <xdr:colOff>361950</xdr:colOff>
      <xdr:row>15</xdr:row>
      <xdr:rowOff>28702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5090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108712</xdr:rowOff>
    </xdr:from>
    <xdr:to>
      <xdr:col>20</xdr:col>
      <xdr:colOff>158750</xdr:colOff>
      <xdr:row>15</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509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14478</xdr:rowOff>
    </xdr:from>
    <xdr:to>
      <xdr:col>22</xdr:col>
      <xdr:colOff>615950</xdr:colOff>
      <xdr:row>15</xdr:row>
      <xdr:rowOff>116078</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126255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149352</xdr:rowOff>
    </xdr:from>
    <xdr:to>
      <xdr:col>21</xdr:col>
      <xdr:colOff>412750</xdr:colOff>
      <xdr:row>15</xdr:row>
      <xdr:rowOff>79502</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89679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57912</xdr:rowOff>
    </xdr:from>
    <xdr:to>
      <xdr:col>20</xdr:col>
      <xdr:colOff>209550</xdr:colOff>
      <xdr:row>14</xdr:row>
      <xdr:rowOff>159512</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169689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扶助費に係る経常収支比率は、類似団体平均値より</a:t>
          </a:r>
          <a:r>
            <a:rPr kumimoji="1" lang="en-US" altLang="ja-JP" sz="1300">
              <a:latin typeface="ＭＳ Ｐゴシック"/>
            </a:rPr>
            <a:t>0.9</a:t>
          </a:r>
          <a:r>
            <a:rPr kumimoji="1" lang="ja-JP" altLang="en-US" sz="1300">
              <a:latin typeface="ＭＳ Ｐゴシック"/>
            </a:rPr>
            <a:t>ポイント上回っている。障害者自立支援給付費など、社会保障費は増加傾向にあり、今後も増加が予想される。</a:t>
          </a: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72770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0.2</a:t>
          </a:r>
          <a:r>
            <a:rPr kumimoji="1" lang="ja-JP" altLang="en-US" sz="1300">
              <a:latin typeface="ＭＳ Ｐゴシック"/>
            </a:rPr>
            <a:t>ポイント上回っており、類似団体平均値を</a:t>
          </a:r>
          <a:r>
            <a:rPr kumimoji="1" lang="en-US" altLang="ja-JP" sz="1300">
              <a:latin typeface="ＭＳ Ｐゴシック"/>
            </a:rPr>
            <a:t>8.1</a:t>
          </a:r>
          <a:r>
            <a:rPr kumimoji="1" lang="ja-JP" altLang="en-US" sz="1300">
              <a:latin typeface="ＭＳ Ｐゴシック"/>
            </a:rPr>
            <a:t>ポイント上回っている。特に下水道特別会計への繰出が大きな要因であり、下水道特別会計への繰出抑制、適正な下水道料金体系の検討、下水道特別会計の歳出削減などにより、一般会計からの繰出削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165862</xdr:rowOff>
    </xdr:from>
    <xdr:to>
      <xdr:col>24</xdr:col>
      <xdr:colOff>31750</xdr:colOff>
      <xdr:row>58</xdr:row>
      <xdr:rowOff>72136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385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165862</xdr:rowOff>
    </xdr:from>
    <xdr:to>
      <xdr:col>22</xdr:col>
      <xdr:colOff>565150</xdr:colOff>
      <xdr:row>58</xdr:row>
      <xdr:rowOff>21844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938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120142</xdr:rowOff>
    </xdr:from>
    <xdr:to>
      <xdr:col>21</xdr:col>
      <xdr:colOff>361950</xdr:colOff>
      <xdr:row>58</xdr:row>
      <xdr:rowOff>21844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92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120142</xdr:rowOff>
    </xdr:from>
    <xdr:to>
      <xdr:col>20</xdr:col>
      <xdr:colOff>158750</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927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21336</xdr:rowOff>
    </xdr:from>
    <xdr:to>
      <xdr:col>24</xdr:col>
      <xdr:colOff>82550</xdr:colOff>
      <xdr:row>58</xdr:row>
      <xdr:rowOff>122936</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164863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115062</xdr:rowOff>
    </xdr:from>
    <xdr:to>
      <xdr:col>22</xdr:col>
      <xdr:colOff>615950</xdr:colOff>
      <xdr:row>58</xdr:row>
      <xdr:rowOff>45212</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29989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7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142494</xdr:rowOff>
    </xdr:from>
    <xdr:to>
      <xdr:col>21</xdr:col>
      <xdr:colOff>412750</xdr:colOff>
      <xdr:row>58</xdr:row>
      <xdr:rowOff>72644</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57421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69342</xdr:rowOff>
    </xdr:from>
    <xdr:to>
      <xdr:col>20</xdr:col>
      <xdr:colOff>209550</xdr:colOff>
      <xdr:row>57</xdr:row>
      <xdr:rowOff>170942</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155719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前年度を</a:t>
          </a:r>
          <a:r>
            <a:rPr kumimoji="1" lang="en-US" altLang="ja-JP" sz="1300">
              <a:latin typeface="ＭＳ Ｐゴシック"/>
            </a:rPr>
            <a:t>0.5</a:t>
          </a:r>
          <a:r>
            <a:rPr kumimoji="1" lang="ja-JP" altLang="en-US" sz="1300">
              <a:latin typeface="ＭＳ Ｐゴシック"/>
            </a:rPr>
            <a:t>ポイント下回り、類似団体平均値を</a:t>
          </a:r>
          <a:r>
            <a:rPr kumimoji="1" lang="en-US" altLang="ja-JP" sz="1300">
              <a:latin typeface="ＭＳ Ｐゴシック"/>
            </a:rPr>
            <a:t>0.8</a:t>
          </a:r>
          <a:r>
            <a:rPr kumimoji="1" lang="ja-JP" altLang="en-US" sz="1300">
              <a:latin typeface="ＭＳ Ｐゴシック"/>
            </a:rPr>
            <a:t>ポイント下回っている。中学校組合負担金、松塩地区広域施設組合負担金等、一部事務組合負担金の減などによるものである。</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67564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前年度を</a:t>
          </a:r>
          <a:r>
            <a:rPr kumimoji="1" lang="en-US" altLang="ja-JP" sz="1300">
              <a:latin typeface="ＭＳ Ｐゴシック"/>
            </a:rPr>
            <a:t>0.9</a:t>
          </a:r>
          <a:r>
            <a:rPr kumimoji="1" lang="ja-JP" altLang="en-US" sz="1300">
              <a:latin typeface="ＭＳ Ｐゴシック"/>
            </a:rPr>
            <a:t>ポイント下回っており、類似団体平均値よりも</a:t>
          </a:r>
          <a:r>
            <a:rPr kumimoji="1" lang="en-US" altLang="ja-JP" sz="1300">
              <a:latin typeface="ＭＳ Ｐゴシック"/>
            </a:rPr>
            <a:t>7.9</a:t>
          </a:r>
          <a:r>
            <a:rPr kumimoji="1" lang="ja-JP" altLang="en-US" sz="1300">
              <a:latin typeface="ＭＳ Ｐゴシック"/>
            </a:rPr>
            <a:t>ポイント下回っている。財政の健全化を図るため、これまで繰上償還等を行い後年度の地方債償還負担を軽減してきた。今後、庁舎建設などの大型事業が予定されているが、起債抑制・繰上償還の実施などに努めていく。</a:t>
          </a: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97282</xdr:rowOff>
    </xdr:from>
    <xdr:to>
      <xdr:col>7</xdr:col>
      <xdr:colOff>15875</xdr:colOff>
      <xdr:row>73</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6131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138430</xdr:rowOff>
    </xdr:from>
    <xdr:to>
      <xdr:col>5</xdr:col>
      <xdr:colOff>549275</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6542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62992</xdr:rowOff>
    </xdr:from>
    <xdr:to>
      <xdr:col>4</xdr:col>
      <xdr:colOff>346075</xdr:colOff>
      <xdr:row>74</xdr:row>
      <xdr:rowOff>149860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7502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149860</xdr:rowOff>
    </xdr:from>
    <xdr:to>
      <xdr:col>3</xdr:col>
      <xdr:colOff>142875</xdr:colOff>
      <xdr:row>75</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83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46482</xdr:rowOff>
    </xdr:from>
    <xdr:to>
      <xdr:col>7</xdr:col>
      <xdr:colOff>66675</xdr:colOff>
      <xdr:row>73</xdr:row>
      <xdr:rowOff>148082</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63009</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4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87630</xdr:rowOff>
    </xdr:from>
    <xdr:to>
      <xdr:col>5</xdr:col>
      <xdr:colOff>600075</xdr:colOff>
      <xdr:row>74</xdr:row>
      <xdr:rowOff>17780</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27957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12192</xdr:rowOff>
    </xdr:from>
    <xdr:to>
      <xdr:col>4</xdr:col>
      <xdr:colOff>396875</xdr:colOff>
      <xdr:row>74</xdr:row>
      <xdr:rowOff>113792</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123969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1.2</a:t>
          </a:r>
          <a:r>
            <a:rPr kumimoji="1" lang="ja-JP" altLang="en-US" sz="1300">
              <a:latin typeface="ＭＳ Ｐゴシック"/>
            </a:rPr>
            <a:t>ポイント上回り、類似団体平均値を</a:t>
          </a:r>
          <a:r>
            <a:rPr kumimoji="1" lang="en-US" altLang="ja-JP" sz="1300">
              <a:latin typeface="ＭＳ Ｐゴシック"/>
            </a:rPr>
            <a:t>1.7</a:t>
          </a:r>
          <a:r>
            <a:rPr kumimoji="1" lang="ja-JP" altLang="en-US" sz="1300">
              <a:latin typeface="ＭＳ Ｐゴシック"/>
            </a:rPr>
            <a:t>ポイント上回っている。下水道特別会計への繰出金が他団体と比較し多額となっていることによるものである。</a:t>
          </a: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28702</xdr:rowOff>
    </xdr:from>
    <xdr:to>
      <xdr:col>24</xdr:col>
      <xdr:colOff>31750</xdr:colOff>
      <xdr:row>76</xdr:row>
      <xdr:rowOff>56135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05890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a:extLst>
            <a:ext uri="{FF2B5EF4-FFF2-40B4-BE49-F238E27FC236}">
              <a16:creationId xmlns:a16="http://schemas.microsoft.com/office/drawing/2014/main" id="{00000000-0008-0000-0400-0000A6010000}"/>
            </a:ext>
          </a:extLst>
        </xdr:cNvPr>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28702</xdr:rowOff>
    </xdr:from>
    <xdr:to>
      <xdr:col>22</xdr:col>
      <xdr:colOff>565150</xdr:colOff>
      <xdr:row>76</xdr:row>
      <xdr:rowOff>49276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0589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76</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992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92608"/>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5335</xdr:rowOff>
    </xdr:from>
    <xdr:to>
      <xdr:col>24</xdr:col>
      <xdr:colOff>82550</xdr:colOff>
      <xdr:row>76</xdr:row>
      <xdr:rowOff>106935</xdr:rowOff>
    </xdr:to>
    <xdr:sp macro="" textlink="">
      <xdr:nvSpPr>
        <xdr:cNvPr id="439" name="円/楕円 438">
          <a:extLst>
            <a:ext uri="{FF2B5EF4-FFF2-40B4-BE49-F238E27FC236}">
              <a16:creationId xmlns:a16="http://schemas.microsoft.com/office/drawing/2014/main" id="{00000000-0008-0000-0400-0000B7010000}"/>
            </a:ext>
          </a:extLst>
        </xdr:cNvPr>
        <xdr:cNvSpPr/>
      </xdr:nvSpPr>
      <xdr:spPr>
        <a:xfrm>
          <a:off x="164592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148862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149352</xdr:rowOff>
    </xdr:from>
    <xdr:to>
      <xdr:col>22</xdr:col>
      <xdr:colOff>615950</xdr:colOff>
      <xdr:row>76</xdr:row>
      <xdr:rowOff>79502</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5621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64279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9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169926</xdr:rowOff>
    </xdr:from>
    <xdr:to>
      <xdr:col>21</xdr:col>
      <xdr:colOff>412750</xdr:colOff>
      <xdr:row>76</xdr:row>
      <xdr:rowOff>100076</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84853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763</xdr:rowOff>
    </xdr:from>
    <xdr:to>
      <xdr:col>19</xdr:col>
      <xdr:colOff>6350</xdr:colOff>
      <xdr:row>76</xdr:row>
      <xdr:rowOff>102363</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2954000" y="130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87140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長野県朝日村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79751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5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44414</xdr:rowOff>
    </xdr:from>
    <xdr:to>
      <xdr:col>4</xdr:col>
      <xdr:colOff>1117600</xdr:colOff>
      <xdr:row>20</xdr:row>
      <xdr:rowOff>69574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521039"/>
          <a:ext cx="647700" cy="2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44414</xdr:rowOff>
    </xdr:from>
    <xdr:to>
      <xdr:col>4</xdr:col>
      <xdr:colOff>469900</xdr:colOff>
      <xdr:row>20</xdr:row>
      <xdr:rowOff>50913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21039"/>
          <a:ext cx="698500" cy="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50913</xdr:rowOff>
    </xdr:from>
    <xdr:to>
      <xdr:col>3</xdr:col>
      <xdr:colOff>904875</xdr:colOff>
      <xdr:row>20</xdr:row>
      <xdr:rowOff>60982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27538"/>
          <a:ext cx="698500" cy="1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60982</xdr:rowOff>
    </xdr:from>
    <xdr:to>
      <xdr:col>3</xdr:col>
      <xdr:colOff>206375</xdr:colOff>
      <xdr:row>20</xdr:row>
      <xdr:rowOff>69580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37607"/>
          <a:ext cx="698500" cy="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20</xdr:row>
      <xdr:rowOff>18774</xdr:rowOff>
    </xdr:from>
    <xdr:to>
      <xdr:col>5</xdr:col>
      <xdr:colOff>34925</xdr:colOff>
      <xdr:row>20</xdr:row>
      <xdr:rowOff>120374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49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98801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0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119,668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165064</xdr:rowOff>
    </xdr:from>
    <xdr:to>
      <xdr:col>4</xdr:col>
      <xdr:colOff>520700</xdr:colOff>
      <xdr:row>20</xdr:row>
      <xdr:rowOff>95214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47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79991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5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127,372</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113</xdr:rowOff>
    </xdr:from>
    <xdr:to>
      <xdr:col>3</xdr:col>
      <xdr:colOff>955675</xdr:colOff>
      <xdr:row>20</xdr:row>
      <xdr:rowOff>101713</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47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86490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6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125,382</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10182</xdr:rowOff>
    </xdr:from>
    <xdr:to>
      <xdr:col>3</xdr:col>
      <xdr:colOff>257175</xdr:colOff>
      <xdr:row>20</xdr:row>
      <xdr:rowOff>111782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486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96559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7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122,299</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18780</xdr:rowOff>
    </xdr:from>
    <xdr:to>
      <xdr:col>2</xdr:col>
      <xdr:colOff>692150</xdr:colOff>
      <xdr:row>20</xdr:row>
      <xdr:rowOff>120380</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49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105157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8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65267</xdr:rowOff>
    </xdr:from>
    <xdr:to>
      <xdr:col>4</xdr:col>
      <xdr:colOff>1117600</xdr:colOff>
      <xdr:row>37</xdr:row>
      <xdr:rowOff>93001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89967"/>
          <a:ext cx="647700" cy="2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9220</xdr:rowOff>
    </xdr:from>
    <xdr:to>
      <xdr:col>4</xdr:col>
      <xdr:colOff>469900</xdr:colOff>
      <xdr:row>37</xdr:row>
      <xdr:rowOff>93001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33920"/>
          <a:ext cx="698500" cy="8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146923</xdr:rowOff>
    </xdr:from>
    <xdr:to>
      <xdr:col>3</xdr:col>
      <xdr:colOff>904875</xdr:colOff>
      <xdr:row>37</xdr:row>
      <xdr:rowOff>9220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00173"/>
          <a:ext cx="698500" cy="3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117370</xdr:rowOff>
    </xdr:from>
    <xdr:to>
      <xdr:col>3</xdr:col>
      <xdr:colOff>206375</xdr:colOff>
      <xdr:row>36</xdr:row>
      <xdr:rowOff>146923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70620"/>
          <a:ext cx="698500" cy="2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14467</xdr:rowOff>
    </xdr:from>
    <xdr:to>
      <xdr:col>5</xdr:col>
      <xdr:colOff>34925</xdr:colOff>
      <xdr:row>37</xdr:row>
      <xdr:rowOff>116067</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713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157994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1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42201</xdr:rowOff>
    </xdr:from>
    <xdr:to>
      <xdr:col>4</xdr:col>
      <xdr:colOff>520700</xdr:colOff>
      <xdr:row>37</xdr:row>
      <xdr:rowOff>143801</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716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128578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5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129870</xdr:rowOff>
    </xdr:from>
    <xdr:to>
      <xdr:col>3</xdr:col>
      <xdr:colOff>955675</xdr:colOff>
      <xdr:row>37</xdr:row>
      <xdr:rowOff>60020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708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44797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96123</xdr:rowOff>
    </xdr:from>
    <xdr:to>
      <xdr:col>3</xdr:col>
      <xdr:colOff>257175</xdr:colOff>
      <xdr:row>37</xdr:row>
      <xdr:rowOff>26273</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704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11050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3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66570</xdr:rowOff>
    </xdr:from>
    <xdr:to>
      <xdr:col>2</xdr:col>
      <xdr:colOff>692150</xdr:colOff>
      <xdr:row>36</xdr:row>
      <xdr:rowOff>168170</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701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152947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財政調整基金残高及び実質単年度収支については、２５年度に８億円の財政調整基金の取り崩しを行なったことにより、大きく減少している。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実質収支については適正範囲とされる３～５％を上回っている状況のため、５％以内になるよう決算見込額の把握と適正な予算編成に努める。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全会計とも、毎年度黒字となっている。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黒字額については、一般会計で適正範囲とされている３～５％を若干上回っており、今年度更に増加している。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今後、決算見込額の把握と適正な予算編成により、３～５％の範囲に保てるよう努める。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7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7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構造のうち、普通会計の元利償還金と公営企業債の元利償還金が大きな割合をしめているが、普通会計分についてはこれまでの繰上償還などの公債費対策により年々減少してきている。公営企業債については設備の更新などにより増加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今後も施設の更新を計画しており、財政計画作成時に、起債計画を検討し、事業実施に反映させ改善に努める。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一般会計の地方債残高が、２５年度に施設の更新のため増加したが、充当可能基金の増により２５年度決算における将来負担比率は引続き</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今後も大型事業が予定されているが、後世への負担軽減のため、起債の抑制・基金等財源の確保により、財政の健全化に努める。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4149760</v>
      </c>
      <c r="BO4" s="349"/>
      <c r="BP4" s="349"/>
      <c r="BQ4" s="349"/>
      <c r="BR4" s="349"/>
      <c r="BS4" s="349"/>
      <c r="BT4" s="349"/>
      <c r="BU4" s="350"/>
      <c r="BV4" s="348">
        <v>2876443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6.5</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3701319</v>
      </c>
      <c r="BO5" s="386"/>
      <c r="BP5" s="386"/>
      <c r="BQ5" s="386"/>
      <c r="BR5" s="386"/>
      <c r="BS5" s="386"/>
      <c r="BT5" s="386"/>
      <c r="BU5" s="387"/>
      <c r="BV5" s="385">
        <v>2758718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72.5</v>
      </c>
      <c r="CU5" s="383"/>
      <c r="CV5" s="383"/>
      <c r="CW5" s="383"/>
      <c r="CX5" s="383"/>
      <c r="CY5" s="383"/>
      <c r="CZ5" s="383"/>
      <c r="DA5" s="384"/>
      <c r="DB5" s="382">
        <v>72.2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448441</v>
      </c>
      <c r="BO6" s="386"/>
      <c r="BP6" s="386"/>
      <c r="BQ6" s="386"/>
      <c r="BR6" s="386"/>
      <c r="BS6" s="386"/>
      <c r="BT6" s="386"/>
      <c r="BU6" s="387"/>
      <c r="BV6" s="385">
        <v>117725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77</v>
      </c>
      <c r="CU6" s="423"/>
      <c r="CV6" s="423"/>
      <c r="CW6" s="423"/>
      <c r="CX6" s="423"/>
      <c r="CY6" s="423"/>
      <c r="CZ6" s="423"/>
      <c r="DA6" s="424"/>
      <c r="DB6" s="422">
        <v>76.8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307559</v>
      </c>
      <c r="BO7" s="386"/>
      <c r="BP7" s="386"/>
      <c r="BQ7" s="386"/>
      <c r="BR7" s="386"/>
      <c r="BS7" s="386"/>
      <c r="BT7" s="386"/>
      <c r="BU7" s="387"/>
      <c r="BV7" s="385">
        <v>8742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2161483</v>
      </c>
      <c r="CU7" s="386"/>
      <c r="CV7" s="386"/>
      <c r="CW7" s="386"/>
      <c r="CX7" s="386"/>
      <c r="CY7" s="386"/>
      <c r="CZ7" s="386"/>
      <c r="DA7" s="387"/>
      <c r="DB7" s="385">
        <v>2172632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140882</v>
      </c>
      <c r="BO8" s="386"/>
      <c r="BP8" s="386"/>
      <c r="BQ8" s="386"/>
      <c r="BR8" s="386"/>
      <c r="BS8" s="386"/>
      <c r="BT8" s="386"/>
      <c r="BU8" s="387"/>
      <c r="BV8" s="385">
        <v>108983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4741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31899</v>
      </c>
      <c r="BO9" s="386"/>
      <c r="BP9" s="386"/>
      <c r="BQ9" s="386"/>
      <c r="BR9" s="386"/>
      <c r="BS9" s="386"/>
      <c r="BT9" s="386"/>
      <c r="BU9" s="387"/>
      <c r="BV9" s="385">
        <v>70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6.8</v>
      </c>
      <c r="CU9" s="383"/>
      <c r="CV9" s="383"/>
      <c r="CW9" s="383"/>
      <c r="CX9" s="383"/>
      <c r="CY9" s="383"/>
      <c r="CZ9" s="383"/>
      <c r="DA9" s="384"/>
      <c r="DB9" s="382">
        <v>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4875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142429</v>
      </c>
      <c r="BO10" s="386"/>
      <c r="BP10" s="386"/>
      <c r="BQ10" s="386"/>
      <c r="BR10" s="386"/>
      <c r="BS10" s="386"/>
      <c r="BT10" s="386"/>
      <c r="BU10" s="387"/>
      <c r="BV10" s="385">
        <v>480734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4755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4725</v>
      </c>
      <c r="S13" s="467"/>
      <c r="T13" s="467"/>
      <c r="U13" s="467"/>
      <c r="V13" s="468"/>
      <c r="W13" s="401" t="s">
        <v>123</v>
      </c>
      <c r="X13" s="402"/>
      <c r="Y13" s="402"/>
      <c r="Z13" s="402"/>
      <c r="AA13" s="402"/>
      <c r="AB13" s="392"/>
      <c r="AC13" s="436">
        <v>572</v>
      </c>
      <c r="AD13" s="437"/>
      <c r="AE13" s="437"/>
      <c r="AF13" s="437"/>
      <c r="AG13" s="476"/>
      <c r="AH13" s="436">
        <v>644</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-625672</v>
      </c>
      <c r="BO13" s="386"/>
      <c r="BP13" s="386"/>
      <c r="BQ13" s="386"/>
      <c r="BR13" s="386"/>
      <c r="BS13" s="386"/>
      <c r="BT13" s="386"/>
      <c r="BU13" s="387"/>
      <c r="BV13" s="385">
        <v>480804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4798</v>
      </c>
      <c r="S14" s="467"/>
      <c r="T14" s="467"/>
      <c r="U14" s="467"/>
      <c r="V14" s="468"/>
      <c r="W14" s="375"/>
      <c r="X14" s="376"/>
      <c r="Y14" s="376"/>
      <c r="Z14" s="376"/>
      <c r="AA14" s="376"/>
      <c r="AB14" s="365"/>
      <c r="AC14" s="469">
        <v>22.5</v>
      </c>
      <c r="AD14" s="470"/>
      <c r="AE14" s="470"/>
      <c r="AF14" s="470"/>
      <c r="AG14" s="471"/>
      <c r="AH14" s="469">
        <v>23.9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4764</v>
      </c>
      <c r="S15" s="467"/>
      <c r="T15" s="467"/>
      <c r="U15" s="467"/>
      <c r="V15" s="468"/>
      <c r="W15" s="401" t="s">
        <v>129</v>
      </c>
      <c r="X15" s="402"/>
      <c r="Y15" s="402"/>
      <c r="Z15" s="402"/>
      <c r="AA15" s="402"/>
      <c r="AB15" s="392"/>
      <c r="AC15" s="436">
        <v>705</v>
      </c>
      <c r="AD15" s="437"/>
      <c r="AE15" s="437"/>
      <c r="AF15" s="437"/>
      <c r="AG15" s="476"/>
      <c r="AH15" s="436">
        <v>805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551307</v>
      </c>
      <c r="BO15" s="349"/>
      <c r="BP15" s="349"/>
      <c r="BQ15" s="349"/>
      <c r="BR15" s="349"/>
      <c r="BS15" s="349"/>
      <c r="BT15" s="349"/>
      <c r="BU15" s="350"/>
      <c r="BV15" s="348">
        <v>556683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27.7</v>
      </c>
      <c r="AD16" s="470"/>
      <c r="AE16" s="470"/>
      <c r="AF16" s="470"/>
      <c r="AG16" s="471"/>
      <c r="AH16" s="469">
        <v>29.9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1880037</v>
      </c>
      <c r="BO16" s="386"/>
      <c r="BP16" s="386"/>
      <c r="BQ16" s="386"/>
      <c r="BR16" s="386"/>
      <c r="BS16" s="386"/>
      <c r="BT16" s="386"/>
      <c r="BU16" s="387"/>
      <c r="BV16" s="385">
        <v>1881372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1265</v>
      </c>
      <c r="AD17" s="437"/>
      <c r="AE17" s="437"/>
      <c r="AF17" s="437"/>
      <c r="AG17" s="476"/>
      <c r="AH17" s="436">
        <v>1225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707068</v>
      </c>
      <c r="BO17" s="386"/>
      <c r="BP17" s="386"/>
      <c r="BQ17" s="386"/>
      <c r="BR17" s="386"/>
      <c r="BS17" s="386"/>
      <c r="BT17" s="386"/>
      <c r="BU17" s="387"/>
      <c r="BV17" s="385">
        <v>718313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70.63</v>
      </c>
      <c r="M18" s="498"/>
      <c r="N18" s="498"/>
      <c r="O18" s="498"/>
      <c r="P18" s="498"/>
      <c r="Q18" s="498"/>
      <c r="R18" s="499"/>
      <c r="S18" s="499"/>
      <c r="T18" s="499"/>
      <c r="U18" s="499"/>
      <c r="V18" s="500"/>
      <c r="W18" s="403"/>
      <c r="X18" s="404"/>
      <c r="Y18" s="404"/>
      <c r="Z18" s="404"/>
      <c r="AA18" s="404"/>
      <c r="AB18" s="395"/>
      <c r="AC18" s="501">
        <v>49.8</v>
      </c>
      <c r="AD18" s="502"/>
      <c r="AE18" s="502"/>
      <c r="AF18" s="502"/>
      <c r="AG18" s="503"/>
      <c r="AH18" s="501">
        <v>45.6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1560446</v>
      </c>
      <c r="BO18" s="386"/>
      <c r="BP18" s="386"/>
      <c r="BQ18" s="386"/>
      <c r="BR18" s="386"/>
      <c r="BS18" s="386"/>
      <c r="BT18" s="386"/>
      <c r="BU18" s="387"/>
      <c r="BV18" s="385">
        <v>1574264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3354488</v>
      </c>
      <c r="BO19" s="386"/>
      <c r="BP19" s="386"/>
      <c r="BQ19" s="386"/>
      <c r="BR19" s="386"/>
      <c r="BS19" s="386"/>
      <c r="BT19" s="386"/>
      <c r="BU19" s="387"/>
      <c r="BV19" s="385">
        <v>2521279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1422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2056347</v>
      </c>
      <c r="BO23" s="386"/>
      <c r="BP23" s="386"/>
      <c r="BQ23" s="386"/>
      <c r="BR23" s="386"/>
      <c r="BS23" s="386"/>
      <c r="BT23" s="386"/>
      <c r="BU23" s="387"/>
      <c r="BV23" s="385">
        <v>1991430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6710</v>
      </c>
      <c r="R24" s="437"/>
      <c r="S24" s="437"/>
      <c r="T24" s="437"/>
      <c r="U24" s="437"/>
      <c r="V24" s="476"/>
      <c r="W24" s="531"/>
      <c r="X24" s="519"/>
      <c r="Y24" s="520"/>
      <c r="Z24" s="435" t="s">
        <v>153</v>
      </c>
      <c r="AA24" s="415"/>
      <c r="AB24" s="415"/>
      <c r="AC24" s="415"/>
      <c r="AD24" s="415"/>
      <c r="AE24" s="415"/>
      <c r="AF24" s="415"/>
      <c r="AG24" s="416"/>
      <c r="AH24" s="436">
        <v>46</v>
      </c>
      <c r="AI24" s="437"/>
      <c r="AJ24" s="437"/>
      <c r="AK24" s="437"/>
      <c r="AL24" s="476"/>
      <c r="AM24" s="436">
        <v>145820</v>
      </c>
      <c r="AN24" s="437"/>
      <c r="AO24" s="437"/>
      <c r="AP24" s="437"/>
      <c r="AQ24" s="437"/>
      <c r="AR24" s="476"/>
      <c r="AS24" s="436">
        <v>3170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1268974</v>
      </c>
      <c r="BO24" s="386"/>
      <c r="BP24" s="386"/>
      <c r="BQ24" s="386"/>
      <c r="BR24" s="386"/>
      <c r="BS24" s="386"/>
      <c r="BT24" s="386"/>
      <c r="BU24" s="387"/>
      <c r="BV24" s="385">
        <v>1265296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5550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128098</v>
      </c>
      <c r="BO25" s="349"/>
      <c r="BP25" s="349"/>
      <c r="BQ25" s="349"/>
      <c r="BR25" s="349"/>
      <c r="BS25" s="349"/>
      <c r="BT25" s="349"/>
      <c r="BU25" s="350"/>
      <c r="BV25" s="348">
        <v>158000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4920</v>
      </c>
      <c r="R26" s="437"/>
      <c r="S26" s="437"/>
      <c r="T26" s="437"/>
      <c r="U26" s="437"/>
      <c r="V26" s="476"/>
      <c r="W26" s="531"/>
      <c r="X26" s="519"/>
      <c r="Y26" s="520"/>
      <c r="Z26" s="435" t="s">
        <v>159</v>
      </c>
      <c r="AA26" s="539"/>
      <c r="AB26" s="539"/>
      <c r="AC26" s="539"/>
      <c r="AD26" s="539"/>
      <c r="AE26" s="539"/>
      <c r="AF26" s="539"/>
      <c r="AG26" s="540"/>
      <c r="AH26" s="436">
        <v>2</v>
      </c>
      <c r="AI26" s="437"/>
      <c r="AJ26" s="437"/>
      <c r="AK26" s="437"/>
      <c r="AL26" s="476"/>
      <c r="AM26" s="436">
        <v>5392</v>
      </c>
      <c r="AN26" s="437"/>
      <c r="AO26" s="437"/>
      <c r="AP26" s="437"/>
      <c r="AQ26" s="437"/>
      <c r="AR26" s="476"/>
      <c r="AS26" s="436">
        <v>2696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2690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51999</v>
      </c>
      <c r="BO27" s="553"/>
      <c r="BP27" s="553"/>
      <c r="BQ27" s="553"/>
      <c r="BR27" s="553"/>
      <c r="BS27" s="553"/>
      <c r="BT27" s="553"/>
      <c r="BU27" s="554"/>
      <c r="BV27" s="552">
        <v>51958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2010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1124198</v>
      </c>
      <c r="BO28" s="349"/>
      <c r="BP28" s="349"/>
      <c r="BQ28" s="349"/>
      <c r="BR28" s="349"/>
      <c r="BS28" s="349"/>
      <c r="BT28" s="349"/>
      <c r="BU28" s="350"/>
      <c r="BV28" s="348">
        <v>1781769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8</v>
      </c>
      <c r="M29" s="437"/>
      <c r="N29" s="437"/>
      <c r="O29" s="437"/>
      <c r="P29" s="476"/>
      <c r="Q29" s="436">
        <v>1810</v>
      </c>
      <c r="R29" s="437"/>
      <c r="S29" s="437"/>
      <c r="T29" s="437"/>
      <c r="U29" s="437"/>
      <c r="V29" s="476"/>
      <c r="W29" s="531"/>
      <c r="X29" s="519"/>
      <c r="Y29" s="520"/>
      <c r="Z29" s="435" t="s">
        <v>169</v>
      </c>
      <c r="AA29" s="415"/>
      <c r="AB29" s="415"/>
      <c r="AC29" s="415"/>
      <c r="AD29" s="415"/>
      <c r="AE29" s="415"/>
      <c r="AF29" s="415"/>
      <c r="AG29" s="416"/>
      <c r="AH29" s="436">
        <v>46</v>
      </c>
      <c r="AI29" s="437"/>
      <c r="AJ29" s="437"/>
      <c r="AK29" s="437"/>
      <c r="AL29" s="476"/>
      <c r="AM29" s="436">
        <v>145820</v>
      </c>
      <c r="AN29" s="437"/>
      <c r="AO29" s="437"/>
      <c r="AP29" s="437"/>
      <c r="AQ29" s="437"/>
      <c r="AR29" s="476"/>
      <c r="AS29" s="436">
        <v>3170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435</v>
      </c>
      <c r="BO29" s="386"/>
      <c r="BP29" s="386"/>
      <c r="BQ29" s="386"/>
      <c r="BR29" s="386"/>
      <c r="BS29" s="386"/>
      <c r="BT29" s="386"/>
      <c r="BU29" s="387"/>
      <c r="BV29" s="385">
        <v>435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1786309</v>
      </c>
      <c r="BO30" s="553"/>
      <c r="BP30" s="553"/>
      <c r="BQ30" s="553"/>
      <c r="BR30" s="553"/>
      <c r="BS30" s="553"/>
      <c r="BT30" s="553"/>
      <c r="BU30" s="554"/>
      <c r="BV30" s="552">
        <v>770226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朝日村国民健康保険特別会計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朝日村簡易水道特別会計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松本広域連合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朝日村土地開発公社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朝日村介護保険特別会計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朝日村下水道特別会計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長野県市町村自治振興組合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7</v>
      </c>
      <c r="BF36" s="564"/>
      <c r="BG36" s="565" t="str">
        <f>IF('各会計、関係団体の財政状況及び健全化判断比率'!B33="","",'各会計、関係団体の財政状況及び健全化判断比率'!B33)</f>
        <v>あさひプライムスキー場事業特別会計</v>
      </c>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長野県後期高齢者医療広域連合（一般会計）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長野県後期高齢者医療広域連合（後期高齢者医療事業会計）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長野県市町村総合事務組合（一般会計）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長野県市町村総合事務組合（非常勤職員公務災害補償特別会計）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中信地域町村交通災害共済事務組合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松塩安筑老人福祉施設組合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松塩筑木曽老人福祉施設組合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松本市・山形村・朝日村中学校組合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609213</v>
      </c>
      <c r="S5" s="581"/>
      <c r="T5" s="581"/>
      <c r="U5" s="581"/>
      <c r="V5" s="581"/>
      <c r="W5" s="581"/>
      <c r="X5" s="581"/>
      <c r="Y5" s="582"/>
      <c r="Z5" s="583">
        <v>14.7</v>
      </c>
      <c r="AA5" s="583"/>
      <c r="AB5" s="583"/>
      <c r="AC5" s="583"/>
      <c r="AD5" s="584">
        <v>609213</v>
      </c>
      <c r="AE5" s="584"/>
      <c r="AF5" s="584"/>
      <c r="AG5" s="584"/>
      <c r="AH5" s="584"/>
      <c r="AI5" s="584"/>
      <c r="AJ5" s="584"/>
      <c r="AK5" s="584"/>
      <c r="AL5" s="585">
        <v>30</v>
      </c>
      <c r="AM5" s="586"/>
      <c r="AN5" s="586"/>
      <c r="AO5" s="587"/>
      <c r="AP5" s="577" t="s">
        <v>207</v>
      </c>
      <c r="AQ5" s="578"/>
      <c r="AR5" s="578"/>
      <c r="AS5" s="578"/>
      <c r="AT5" s="578"/>
      <c r="AU5" s="578"/>
      <c r="AV5" s="578"/>
      <c r="AW5" s="578"/>
      <c r="AX5" s="578"/>
      <c r="AY5" s="578"/>
      <c r="AZ5" s="578"/>
      <c r="BA5" s="578"/>
      <c r="BB5" s="578"/>
      <c r="BC5" s="578"/>
      <c r="BD5" s="578"/>
      <c r="BE5" s="578"/>
      <c r="BF5" s="579"/>
      <c r="BG5" s="591">
        <v>609213</v>
      </c>
      <c r="BH5" s="592"/>
      <c r="BI5" s="592"/>
      <c r="BJ5" s="592"/>
      <c r="BK5" s="592"/>
      <c r="BL5" s="592"/>
      <c r="BM5" s="592"/>
      <c r="BN5" s="593"/>
      <c r="BO5" s="594">
        <v>100</v>
      </c>
      <c r="BP5" s="594"/>
      <c r="BQ5" s="594"/>
      <c r="BR5" s="594"/>
      <c r="BS5" s="595">
        <v>2362</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32123</v>
      </c>
      <c r="S6" s="592"/>
      <c r="T6" s="592"/>
      <c r="U6" s="592"/>
      <c r="V6" s="592"/>
      <c r="W6" s="592"/>
      <c r="X6" s="592"/>
      <c r="Y6" s="593"/>
      <c r="Z6" s="594">
        <v>0.8</v>
      </c>
      <c r="AA6" s="594"/>
      <c r="AB6" s="594"/>
      <c r="AC6" s="594"/>
      <c r="AD6" s="595">
        <v>32123</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609213</v>
      </c>
      <c r="BH6" s="592"/>
      <c r="BI6" s="592"/>
      <c r="BJ6" s="592"/>
      <c r="BK6" s="592"/>
      <c r="BL6" s="592"/>
      <c r="BM6" s="592"/>
      <c r="BN6" s="593"/>
      <c r="BO6" s="594">
        <v>100</v>
      </c>
      <c r="BP6" s="594"/>
      <c r="BQ6" s="594"/>
      <c r="BR6" s="594"/>
      <c r="BS6" s="595">
        <v>2362</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51271</v>
      </c>
      <c r="CS6" s="592"/>
      <c r="CT6" s="592"/>
      <c r="CU6" s="592"/>
      <c r="CV6" s="592"/>
      <c r="CW6" s="592"/>
      <c r="CX6" s="592"/>
      <c r="CY6" s="593"/>
      <c r="CZ6" s="594">
        <v>1.4</v>
      </c>
      <c r="DA6" s="594"/>
      <c r="DB6" s="594"/>
      <c r="DC6" s="594"/>
      <c r="DD6" s="600" t="s">
        <v>214</v>
      </c>
      <c r="DE6" s="592"/>
      <c r="DF6" s="592"/>
      <c r="DG6" s="592"/>
      <c r="DH6" s="592"/>
      <c r="DI6" s="592"/>
      <c r="DJ6" s="592"/>
      <c r="DK6" s="592"/>
      <c r="DL6" s="592"/>
      <c r="DM6" s="592"/>
      <c r="DN6" s="592"/>
      <c r="DO6" s="592"/>
      <c r="DP6" s="593"/>
      <c r="DQ6" s="600">
        <v>51271</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982</v>
      </c>
      <c r="S7" s="592"/>
      <c r="T7" s="592"/>
      <c r="U7" s="592"/>
      <c r="V7" s="592"/>
      <c r="W7" s="592"/>
      <c r="X7" s="592"/>
      <c r="Y7" s="593"/>
      <c r="Z7" s="594">
        <v>0</v>
      </c>
      <c r="AA7" s="594"/>
      <c r="AB7" s="594"/>
      <c r="AC7" s="594"/>
      <c r="AD7" s="595">
        <v>982</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204770</v>
      </c>
      <c r="BH7" s="592"/>
      <c r="BI7" s="592"/>
      <c r="BJ7" s="592"/>
      <c r="BK7" s="592"/>
      <c r="BL7" s="592"/>
      <c r="BM7" s="592"/>
      <c r="BN7" s="593"/>
      <c r="BO7" s="594">
        <v>33.6</v>
      </c>
      <c r="BP7" s="594"/>
      <c r="BQ7" s="594"/>
      <c r="BR7" s="594"/>
      <c r="BS7" s="595">
        <v>2362</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553332</v>
      </c>
      <c r="CS7" s="592"/>
      <c r="CT7" s="592"/>
      <c r="CU7" s="592"/>
      <c r="CV7" s="592"/>
      <c r="CW7" s="592"/>
      <c r="CX7" s="592"/>
      <c r="CY7" s="593"/>
      <c r="CZ7" s="594">
        <v>14.9</v>
      </c>
      <c r="DA7" s="594"/>
      <c r="DB7" s="594"/>
      <c r="DC7" s="594"/>
      <c r="DD7" s="600">
        <v>6945</v>
      </c>
      <c r="DE7" s="592"/>
      <c r="DF7" s="592"/>
      <c r="DG7" s="592"/>
      <c r="DH7" s="592"/>
      <c r="DI7" s="592"/>
      <c r="DJ7" s="592"/>
      <c r="DK7" s="592"/>
      <c r="DL7" s="592"/>
      <c r="DM7" s="592"/>
      <c r="DN7" s="592"/>
      <c r="DO7" s="592"/>
      <c r="DP7" s="593"/>
      <c r="DQ7" s="600">
        <v>422401</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1448</v>
      </c>
      <c r="S8" s="592"/>
      <c r="T8" s="592"/>
      <c r="U8" s="592"/>
      <c r="V8" s="592"/>
      <c r="W8" s="592"/>
      <c r="X8" s="592"/>
      <c r="Y8" s="593"/>
      <c r="Z8" s="594">
        <v>0</v>
      </c>
      <c r="AA8" s="594"/>
      <c r="AB8" s="594"/>
      <c r="AC8" s="594"/>
      <c r="AD8" s="595">
        <v>1448</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7068</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1416298</v>
      </c>
      <c r="CS8" s="592"/>
      <c r="CT8" s="592"/>
      <c r="CU8" s="592"/>
      <c r="CV8" s="592"/>
      <c r="CW8" s="592"/>
      <c r="CX8" s="592"/>
      <c r="CY8" s="593"/>
      <c r="CZ8" s="594">
        <v>38.299999999999997</v>
      </c>
      <c r="DA8" s="594"/>
      <c r="DB8" s="594"/>
      <c r="DC8" s="594"/>
      <c r="DD8" s="600">
        <v>106828</v>
      </c>
      <c r="DE8" s="592"/>
      <c r="DF8" s="592"/>
      <c r="DG8" s="592"/>
      <c r="DH8" s="592"/>
      <c r="DI8" s="592"/>
      <c r="DJ8" s="592"/>
      <c r="DK8" s="592"/>
      <c r="DL8" s="592"/>
      <c r="DM8" s="592"/>
      <c r="DN8" s="592"/>
      <c r="DO8" s="592"/>
      <c r="DP8" s="593"/>
      <c r="DQ8" s="600">
        <v>1030384</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2454</v>
      </c>
      <c r="S9" s="592"/>
      <c r="T9" s="592"/>
      <c r="U9" s="592"/>
      <c r="V9" s="592"/>
      <c r="W9" s="592"/>
      <c r="X9" s="592"/>
      <c r="Y9" s="593"/>
      <c r="Z9" s="594">
        <v>0.1</v>
      </c>
      <c r="AA9" s="594"/>
      <c r="AB9" s="594"/>
      <c r="AC9" s="594"/>
      <c r="AD9" s="595">
        <v>2454</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174165</v>
      </c>
      <c r="BH9" s="592"/>
      <c r="BI9" s="592"/>
      <c r="BJ9" s="592"/>
      <c r="BK9" s="592"/>
      <c r="BL9" s="592"/>
      <c r="BM9" s="592"/>
      <c r="BN9" s="593"/>
      <c r="BO9" s="594">
        <v>28.6</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113095</v>
      </c>
      <c r="CS9" s="592"/>
      <c r="CT9" s="592"/>
      <c r="CU9" s="592"/>
      <c r="CV9" s="592"/>
      <c r="CW9" s="592"/>
      <c r="CX9" s="592"/>
      <c r="CY9" s="593"/>
      <c r="CZ9" s="594">
        <v>3.1</v>
      </c>
      <c r="DA9" s="594"/>
      <c r="DB9" s="594"/>
      <c r="DC9" s="594"/>
      <c r="DD9" s="600" t="s">
        <v>111</v>
      </c>
      <c r="DE9" s="592"/>
      <c r="DF9" s="592"/>
      <c r="DG9" s="592"/>
      <c r="DH9" s="592"/>
      <c r="DI9" s="592"/>
      <c r="DJ9" s="592"/>
      <c r="DK9" s="592"/>
      <c r="DL9" s="592"/>
      <c r="DM9" s="592"/>
      <c r="DN9" s="592"/>
      <c r="DO9" s="592"/>
      <c r="DP9" s="593"/>
      <c r="DQ9" s="600">
        <v>109953</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34674</v>
      </c>
      <c r="S10" s="592"/>
      <c r="T10" s="592"/>
      <c r="U10" s="592"/>
      <c r="V10" s="592"/>
      <c r="W10" s="592"/>
      <c r="X10" s="592"/>
      <c r="Y10" s="593"/>
      <c r="Z10" s="594">
        <v>0.8</v>
      </c>
      <c r="AA10" s="594"/>
      <c r="AB10" s="594"/>
      <c r="AC10" s="594"/>
      <c r="AD10" s="595">
        <v>34674</v>
      </c>
      <c r="AE10" s="595"/>
      <c r="AF10" s="595"/>
      <c r="AG10" s="595"/>
      <c r="AH10" s="595"/>
      <c r="AI10" s="595"/>
      <c r="AJ10" s="595"/>
      <c r="AK10" s="595"/>
      <c r="AL10" s="596">
        <v>1.7</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9069</v>
      </c>
      <c r="BH10" s="592"/>
      <c r="BI10" s="592"/>
      <c r="BJ10" s="592"/>
      <c r="BK10" s="592"/>
      <c r="BL10" s="592"/>
      <c r="BM10" s="592"/>
      <c r="BN10" s="593"/>
      <c r="BO10" s="594">
        <v>1.5</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27703</v>
      </c>
      <c r="CS10" s="592"/>
      <c r="CT10" s="592"/>
      <c r="CU10" s="592"/>
      <c r="CV10" s="592"/>
      <c r="CW10" s="592"/>
      <c r="CX10" s="592"/>
      <c r="CY10" s="593"/>
      <c r="CZ10" s="594">
        <v>0.7</v>
      </c>
      <c r="DA10" s="594"/>
      <c r="DB10" s="594"/>
      <c r="DC10" s="594"/>
      <c r="DD10" s="600" t="s">
        <v>111</v>
      </c>
      <c r="DE10" s="592"/>
      <c r="DF10" s="592"/>
      <c r="DG10" s="592"/>
      <c r="DH10" s="592"/>
      <c r="DI10" s="592"/>
      <c r="DJ10" s="592"/>
      <c r="DK10" s="592"/>
      <c r="DL10" s="592"/>
      <c r="DM10" s="592"/>
      <c r="DN10" s="592"/>
      <c r="DO10" s="592"/>
      <c r="DP10" s="593"/>
      <c r="DQ10" s="600">
        <v>11146</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14468</v>
      </c>
      <c r="BH11" s="592"/>
      <c r="BI11" s="592"/>
      <c r="BJ11" s="592"/>
      <c r="BK11" s="592"/>
      <c r="BL11" s="592"/>
      <c r="BM11" s="592"/>
      <c r="BN11" s="593"/>
      <c r="BO11" s="594">
        <v>2.4</v>
      </c>
      <c r="BP11" s="594"/>
      <c r="BQ11" s="594"/>
      <c r="BR11" s="594"/>
      <c r="BS11" s="600">
        <v>2362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248027</v>
      </c>
      <c r="CS11" s="592"/>
      <c r="CT11" s="592"/>
      <c r="CU11" s="592"/>
      <c r="CV11" s="592"/>
      <c r="CW11" s="592"/>
      <c r="CX11" s="592"/>
      <c r="CY11" s="593"/>
      <c r="CZ11" s="594">
        <v>6.7</v>
      </c>
      <c r="DA11" s="594"/>
      <c r="DB11" s="594"/>
      <c r="DC11" s="594"/>
      <c r="DD11" s="600">
        <v>156261</v>
      </c>
      <c r="DE11" s="592"/>
      <c r="DF11" s="592"/>
      <c r="DG11" s="592"/>
      <c r="DH11" s="592"/>
      <c r="DI11" s="592"/>
      <c r="DJ11" s="592"/>
      <c r="DK11" s="592"/>
      <c r="DL11" s="592"/>
      <c r="DM11" s="592"/>
      <c r="DN11" s="592"/>
      <c r="DO11" s="592"/>
      <c r="DP11" s="593"/>
      <c r="DQ11" s="600">
        <v>118335</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387137</v>
      </c>
      <c r="BH12" s="592"/>
      <c r="BI12" s="592"/>
      <c r="BJ12" s="592"/>
      <c r="BK12" s="592"/>
      <c r="BL12" s="592"/>
      <c r="BM12" s="592"/>
      <c r="BN12" s="593"/>
      <c r="BO12" s="594">
        <v>63.5</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111613</v>
      </c>
      <c r="CS12" s="592"/>
      <c r="CT12" s="592"/>
      <c r="CU12" s="592"/>
      <c r="CV12" s="592"/>
      <c r="CW12" s="592"/>
      <c r="CX12" s="592"/>
      <c r="CY12" s="593"/>
      <c r="CZ12" s="594">
        <v>3</v>
      </c>
      <c r="DA12" s="594"/>
      <c r="DB12" s="594"/>
      <c r="DC12" s="594"/>
      <c r="DD12" s="600">
        <v>9542</v>
      </c>
      <c r="DE12" s="592"/>
      <c r="DF12" s="592"/>
      <c r="DG12" s="592"/>
      <c r="DH12" s="592"/>
      <c r="DI12" s="592"/>
      <c r="DJ12" s="592"/>
      <c r="DK12" s="592"/>
      <c r="DL12" s="592"/>
      <c r="DM12" s="592"/>
      <c r="DN12" s="592"/>
      <c r="DO12" s="592"/>
      <c r="DP12" s="593"/>
      <c r="DQ12" s="600">
        <v>104855</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9050</v>
      </c>
      <c r="S13" s="592"/>
      <c r="T13" s="592"/>
      <c r="U13" s="592"/>
      <c r="V13" s="592"/>
      <c r="W13" s="592"/>
      <c r="X13" s="592"/>
      <c r="Y13" s="593"/>
      <c r="Z13" s="594">
        <v>0.2</v>
      </c>
      <c r="AA13" s="594"/>
      <c r="AB13" s="594"/>
      <c r="AC13" s="594"/>
      <c r="AD13" s="595">
        <v>9050</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387137</v>
      </c>
      <c r="BH13" s="592"/>
      <c r="BI13" s="592"/>
      <c r="BJ13" s="592"/>
      <c r="BK13" s="592"/>
      <c r="BL13" s="592"/>
      <c r="BM13" s="592"/>
      <c r="BN13" s="593"/>
      <c r="BO13" s="594">
        <v>63.5</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383839</v>
      </c>
      <c r="CS13" s="592"/>
      <c r="CT13" s="592"/>
      <c r="CU13" s="592"/>
      <c r="CV13" s="592"/>
      <c r="CW13" s="592"/>
      <c r="CX13" s="592"/>
      <c r="CY13" s="593"/>
      <c r="CZ13" s="594">
        <v>10.4</v>
      </c>
      <c r="DA13" s="594"/>
      <c r="DB13" s="594"/>
      <c r="DC13" s="594"/>
      <c r="DD13" s="600">
        <v>88092</v>
      </c>
      <c r="DE13" s="592"/>
      <c r="DF13" s="592"/>
      <c r="DG13" s="592"/>
      <c r="DH13" s="592"/>
      <c r="DI13" s="592"/>
      <c r="DJ13" s="592"/>
      <c r="DK13" s="592"/>
      <c r="DL13" s="592"/>
      <c r="DM13" s="592"/>
      <c r="DN13" s="592"/>
      <c r="DO13" s="592"/>
      <c r="DP13" s="593"/>
      <c r="DQ13" s="600">
        <v>308924</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14541</v>
      </c>
      <c r="BH14" s="592"/>
      <c r="BI14" s="592"/>
      <c r="BJ14" s="592"/>
      <c r="BK14" s="592"/>
      <c r="BL14" s="592"/>
      <c r="BM14" s="592"/>
      <c r="BN14" s="593"/>
      <c r="BO14" s="594">
        <v>2.4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125675</v>
      </c>
      <c r="CS14" s="592"/>
      <c r="CT14" s="592"/>
      <c r="CU14" s="592"/>
      <c r="CV14" s="592"/>
      <c r="CW14" s="592"/>
      <c r="CX14" s="592"/>
      <c r="CY14" s="593"/>
      <c r="CZ14" s="594">
        <v>3.4</v>
      </c>
      <c r="DA14" s="594"/>
      <c r="DB14" s="594"/>
      <c r="DC14" s="594"/>
      <c r="DD14" s="600">
        <v>26317</v>
      </c>
      <c r="DE14" s="592"/>
      <c r="DF14" s="592"/>
      <c r="DG14" s="592"/>
      <c r="DH14" s="592"/>
      <c r="DI14" s="592"/>
      <c r="DJ14" s="592"/>
      <c r="DK14" s="592"/>
      <c r="DL14" s="592"/>
      <c r="DM14" s="592"/>
      <c r="DN14" s="592"/>
      <c r="DO14" s="592"/>
      <c r="DP14" s="593"/>
      <c r="DQ14" s="600">
        <v>97741</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2520</v>
      </c>
      <c r="S15" s="592"/>
      <c r="T15" s="592"/>
      <c r="U15" s="592"/>
      <c r="V15" s="592"/>
      <c r="W15" s="592"/>
      <c r="X15" s="592"/>
      <c r="Y15" s="593"/>
      <c r="Z15" s="594">
        <v>0.1</v>
      </c>
      <c r="AA15" s="594"/>
      <c r="AB15" s="594"/>
      <c r="AC15" s="594"/>
      <c r="AD15" s="595">
        <v>2520</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2765</v>
      </c>
      <c r="BH15" s="592"/>
      <c r="BI15" s="592"/>
      <c r="BJ15" s="592"/>
      <c r="BK15" s="592"/>
      <c r="BL15" s="592"/>
      <c r="BM15" s="592"/>
      <c r="BN15" s="593"/>
      <c r="BO15" s="594">
        <v>0.5</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439955</v>
      </c>
      <c r="CS15" s="592"/>
      <c r="CT15" s="592"/>
      <c r="CU15" s="592"/>
      <c r="CV15" s="592"/>
      <c r="CW15" s="592"/>
      <c r="CX15" s="592"/>
      <c r="CY15" s="593"/>
      <c r="CZ15" s="594">
        <v>11.9</v>
      </c>
      <c r="DA15" s="594"/>
      <c r="DB15" s="594"/>
      <c r="DC15" s="594"/>
      <c r="DD15" s="600">
        <v>24896</v>
      </c>
      <c r="DE15" s="592"/>
      <c r="DF15" s="592"/>
      <c r="DG15" s="592"/>
      <c r="DH15" s="592"/>
      <c r="DI15" s="592"/>
      <c r="DJ15" s="592"/>
      <c r="DK15" s="592"/>
      <c r="DL15" s="592"/>
      <c r="DM15" s="592"/>
      <c r="DN15" s="592"/>
      <c r="DO15" s="592"/>
      <c r="DP15" s="593"/>
      <c r="DQ15" s="600">
        <v>422286</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1571282</v>
      </c>
      <c r="S16" s="592"/>
      <c r="T16" s="592"/>
      <c r="U16" s="592"/>
      <c r="V16" s="592"/>
      <c r="W16" s="592"/>
      <c r="X16" s="592"/>
      <c r="Y16" s="593"/>
      <c r="Z16" s="594">
        <v>37.9</v>
      </c>
      <c r="AA16" s="594"/>
      <c r="AB16" s="594"/>
      <c r="AC16" s="594"/>
      <c r="AD16" s="595">
        <v>1328730</v>
      </c>
      <c r="AE16" s="595"/>
      <c r="AF16" s="595"/>
      <c r="AG16" s="595"/>
      <c r="AH16" s="595"/>
      <c r="AI16" s="595"/>
      <c r="AJ16" s="595"/>
      <c r="AK16" s="595"/>
      <c r="AL16" s="596">
        <v>65.5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1947</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187</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1328730</v>
      </c>
      <c r="S17" s="592"/>
      <c r="T17" s="592"/>
      <c r="U17" s="592"/>
      <c r="V17" s="592"/>
      <c r="W17" s="592"/>
      <c r="X17" s="592"/>
      <c r="Y17" s="593"/>
      <c r="Z17" s="594">
        <v>32</v>
      </c>
      <c r="AA17" s="594"/>
      <c r="AB17" s="594"/>
      <c r="AC17" s="594"/>
      <c r="AD17" s="595">
        <v>1328730</v>
      </c>
      <c r="AE17" s="595"/>
      <c r="AF17" s="595"/>
      <c r="AG17" s="595"/>
      <c r="AH17" s="595"/>
      <c r="AI17" s="595"/>
      <c r="AJ17" s="595"/>
      <c r="AK17" s="595"/>
      <c r="AL17" s="596">
        <v>65.5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228564</v>
      </c>
      <c r="CS17" s="592"/>
      <c r="CT17" s="592"/>
      <c r="CU17" s="592"/>
      <c r="CV17" s="592"/>
      <c r="CW17" s="592"/>
      <c r="CX17" s="592"/>
      <c r="CY17" s="593"/>
      <c r="CZ17" s="594">
        <v>6.2</v>
      </c>
      <c r="DA17" s="594"/>
      <c r="DB17" s="594"/>
      <c r="DC17" s="594"/>
      <c r="DD17" s="600" t="s">
        <v>111</v>
      </c>
      <c r="DE17" s="592"/>
      <c r="DF17" s="592"/>
      <c r="DG17" s="592"/>
      <c r="DH17" s="592"/>
      <c r="DI17" s="592"/>
      <c r="DJ17" s="592"/>
      <c r="DK17" s="592"/>
      <c r="DL17" s="592"/>
      <c r="DM17" s="592"/>
      <c r="DN17" s="592"/>
      <c r="DO17" s="592"/>
      <c r="DP17" s="593"/>
      <c r="DQ17" s="600">
        <v>228564</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242552</v>
      </c>
      <c r="S18" s="592"/>
      <c r="T18" s="592"/>
      <c r="U18" s="592"/>
      <c r="V18" s="592"/>
      <c r="W18" s="592"/>
      <c r="X18" s="592"/>
      <c r="Y18" s="593"/>
      <c r="Z18" s="594">
        <v>5.8</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2263746</v>
      </c>
      <c r="S20" s="592"/>
      <c r="T20" s="592"/>
      <c r="U20" s="592"/>
      <c r="V20" s="592"/>
      <c r="W20" s="592"/>
      <c r="X20" s="592"/>
      <c r="Y20" s="593"/>
      <c r="Z20" s="594">
        <v>54.6</v>
      </c>
      <c r="AA20" s="594"/>
      <c r="AB20" s="594"/>
      <c r="AC20" s="594"/>
      <c r="AD20" s="595">
        <v>2021194</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3701319</v>
      </c>
      <c r="CS20" s="592"/>
      <c r="CT20" s="592"/>
      <c r="CU20" s="592"/>
      <c r="CV20" s="592"/>
      <c r="CW20" s="592"/>
      <c r="CX20" s="592"/>
      <c r="CY20" s="593"/>
      <c r="CZ20" s="594">
        <v>100</v>
      </c>
      <c r="DA20" s="594"/>
      <c r="DB20" s="594"/>
      <c r="DC20" s="594"/>
      <c r="DD20" s="600">
        <v>418881</v>
      </c>
      <c r="DE20" s="592"/>
      <c r="DF20" s="592"/>
      <c r="DG20" s="592"/>
      <c r="DH20" s="592"/>
      <c r="DI20" s="592"/>
      <c r="DJ20" s="592"/>
      <c r="DK20" s="592"/>
      <c r="DL20" s="592"/>
      <c r="DM20" s="592"/>
      <c r="DN20" s="592"/>
      <c r="DO20" s="592"/>
      <c r="DP20" s="593"/>
      <c r="DQ20" s="600">
        <v>2906047</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t="s">
        <v>111</v>
      </c>
      <c r="S21" s="592"/>
      <c r="T21" s="592"/>
      <c r="U21" s="592"/>
      <c r="V21" s="592"/>
      <c r="W21" s="592"/>
      <c r="X21" s="592"/>
      <c r="Y21" s="593"/>
      <c r="Z21" s="594" t="s">
        <v>111</v>
      </c>
      <c r="AA21" s="594"/>
      <c r="AB21" s="594"/>
      <c r="AC21" s="594"/>
      <c r="AD21" s="595" t="s">
        <v>111</v>
      </c>
      <c r="AE21" s="595"/>
      <c r="AF21" s="595"/>
      <c r="AG21" s="595"/>
      <c r="AH21" s="595"/>
      <c r="AI21" s="595"/>
      <c r="AJ21" s="595"/>
      <c r="AK21" s="595"/>
      <c r="AL21" s="596" t="s">
        <v>111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14391</v>
      </c>
      <c r="S22" s="592"/>
      <c r="T22" s="592"/>
      <c r="U22" s="592"/>
      <c r="V22" s="592"/>
      <c r="W22" s="592"/>
      <c r="X22" s="592"/>
      <c r="Y22" s="593"/>
      <c r="Z22" s="594">
        <v>0.3</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13424</v>
      </c>
      <c r="S23" s="592"/>
      <c r="T23" s="592"/>
      <c r="U23" s="592"/>
      <c r="V23" s="592"/>
      <c r="W23" s="592"/>
      <c r="X23" s="592"/>
      <c r="Y23" s="593"/>
      <c r="Z23" s="594">
        <v>0.3</v>
      </c>
      <c r="AA23" s="594"/>
      <c r="AB23" s="594"/>
      <c r="AC23" s="594"/>
      <c r="AD23" s="595">
        <v>364</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2876</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888796</v>
      </c>
      <c r="CS24" s="581"/>
      <c r="CT24" s="581"/>
      <c r="CU24" s="581"/>
      <c r="CV24" s="581"/>
      <c r="CW24" s="581"/>
      <c r="CX24" s="581"/>
      <c r="CY24" s="582"/>
      <c r="CZ24" s="620">
        <v>24</v>
      </c>
      <c r="DA24" s="621"/>
      <c r="DB24" s="621"/>
      <c r="DC24" s="622"/>
      <c r="DD24" s="619">
        <v>721192</v>
      </c>
      <c r="DE24" s="581"/>
      <c r="DF24" s="581"/>
      <c r="DG24" s="581"/>
      <c r="DH24" s="581"/>
      <c r="DI24" s="581"/>
      <c r="DJ24" s="581"/>
      <c r="DK24" s="582"/>
      <c r="DL24" s="619">
        <v>721096</v>
      </c>
      <c r="DM24" s="581"/>
      <c r="DN24" s="581"/>
      <c r="DO24" s="581"/>
      <c r="DP24" s="581"/>
      <c r="DQ24" s="581"/>
      <c r="DR24" s="581"/>
      <c r="DS24" s="581"/>
      <c r="DT24" s="581"/>
      <c r="DU24" s="581"/>
      <c r="DV24" s="582"/>
      <c r="DW24" s="585">
        <v>33.5</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198311</v>
      </c>
      <c r="S25" s="592"/>
      <c r="T25" s="592"/>
      <c r="U25" s="592"/>
      <c r="V25" s="592"/>
      <c r="W25" s="592"/>
      <c r="X25" s="592"/>
      <c r="Y25" s="593"/>
      <c r="Z25" s="594">
        <v>4.8</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446215</v>
      </c>
      <c r="CS25" s="623"/>
      <c r="CT25" s="623"/>
      <c r="CU25" s="623"/>
      <c r="CV25" s="623"/>
      <c r="CW25" s="623"/>
      <c r="CX25" s="623"/>
      <c r="CY25" s="624"/>
      <c r="CZ25" s="625">
        <v>12.1</v>
      </c>
      <c r="DA25" s="626"/>
      <c r="DB25" s="626"/>
      <c r="DC25" s="627"/>
      <c r="DD25" s="600">
        <v>420426</v>
      </c>
      <c r="DE25" s="623"/>
      <c r="DF25" s="623"/>
      <c r="DG25" s="623"/>
      <c r="DH25" s="623"/>
      <c r="DI25" s="623"/>
      <c r="DJ25" s="623"/>
      <c r="DK25" s="624"/>
      <c r="DL25" s="600">
        <v>420331</v>
      </c>
      <c r="DM25" s="623"/>
      <c r="DN25" s="623"/>
      <c r="DO25" s="623"/>
      <c r="DP25" s="623"/>
      <c r="DQ25" s="623"/>
      <c r="DR25" s="623"/>
      <c r="DS25" s="623"/>
      <c r="DT25" s="623"/>
      <c r="DU25" s="623"/>
      <c r="DV25" s="624"/>
      <c r="DW25" s="596">
        <v>19.5</v>
      </c>
      <c r="DX25" s="617"/>
      <c r="DY25" s="617"/>
      <c r="DZ25" s="617"/>
      <c r="EA25" s="617"/>
      <c r="EB25" s="617"/>
      <c r="EC25" s="618"/>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266810</v>
      </c>
      <c r="CS26" s="592"/>
      <c r="CT26" s="592"/>
      <c r="CU26" s="592"/>
      <c r="CV26" s="592"/>
      <c r="CW26" s="592"/>
      <c r="CX26" s="592"/>
      <c r="CY26" s="593"/>
      <c r="CZ26" s="625">
        <v>7.2</v>
      </c>
      <c r="DA26" s="626"/>
      <c r="DB26" s="626"/>
      <c r="DC26" s="627"/>
      <c r="DD26" s="600">
        <v>243671</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17"/>
      <c r="DY26" s="617"/>
      <c r="DZ26" s="617"/>
      <c r="EA26" s="617"/>
      <c r="EB26" s="617"/>
      <c r="EC26" s="618"/>
    </row>
    <row r="27" spans="2:133" ht="11.25" customHeight="1" x14ac:dyDescent="0.15">
      <c r="B27" s="588" t="s">
        <v>278</v>
      </c>
      <c r="C27" s="589"/>
      <c r="D27" s="589"/>
      <c r="E27" s="589"/>
      <c r="F27" s="589"/>
      <c r="G27" s="589"/>
      <c r="H27" s="589"/>
      <c r="I27" s="589"/>
      <c r="J27" s="589"/>
      <c r="K27" s="589"/>
      <c r="L27" s="589"/>
      <c r="M27" s="589"/>
      <c r="N27" s="589"/>
      <c r="O27" s="589"/>
      <c r="P27" s="589"/>
      <c r="Q27" s="590"/>
      <c r="R27" s="591">
        <v>305839</v>
      </c>
      <c r="S27" s="592"/>
      <c r="T27" s="592"/>
      <c r="U27" s="592"/>
      <c r="V27" s="592"/>
      <c r="W27" s="592"/>
      <c r="X27" s="592"/>
      <c r="Y27" s="593"/>
      <c r="Z27" s="594">
        <v>7.4</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609213</v>
      </c>
      <c r="BH27" s="592"/>
      <c r="BI27" s="592"/>
      <c r="BJ27" s="592"/>
      <c r="BK27" s="592"/>
      <c r="BL27" s="592"/>
      <c r="BM27" s="592"/>
      <c r="BN27" s="593"/>
      <c r="BO27" s="594">
        <v>100</v>
      </c>
      <c r="BP27" s="594"/>
      <c r="BQ27" s="594"/>
      <c r="BR27" s="594"/>
      <c r="BS27" s="600">
        <v>2362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214017</v>
      </c>
      <c r="CS27" s="623"/>
      <c r="CT27" s="623"/>
      <c r="CU27" s="623"/>
      <c r="CV27" s="623"/>
      <c r="CW27" s="623"/>
      <c r="CX27" s="623"/>
      <c r="CY27" s="624"/>
      <c r="CZ27" s="625">
        <v>5.8</v>
      </c>
      <c r="DA27" s="626"/>
      <c r="DB27" s="626"/>
      <c r="DC27" s="627"/>
      <c r="DD27" s="600">
        <v>72202</v>
      </c>
      <c r="DE27" s="623"/>
      <c r="DF27" s="623"/>
      <c r="DG27" s="623"/>
      <c r="DH27" s="623"/>
      <c r="DI27" s="623"/>
      <c r="DJ27" s="623"/>
      <c r="DK27" s="624"/>
      <c r="DL27" s="600">
        <v>72201</v>
      </c>
      <c r="DM27" s="623"/>
      <c r="DN27" s="623"/>
      <c r="DO27" s="623"/>
      <c r="DP27" s="623"/>
      <c r="DQ27" s="623"/>
      <c r="DR27" s="623"/>
      <c r="DS27" s="623"/>
      <c r="DT27" s="623"/>
      <c r="DU27" s="623"/>
      <c r="DV27" s="624"/>
      <c r="DW27" s="596">
        <v>3.4</v>
      </c>
      <c r="DX27" s="617"/>
      <c r="DY27" s="617"/>
      <c r="DZ27" s="617"/>
      <c r="EA27" s="617"/>
      <c r="EB27" s="617"/>
      <c r="EC27" s="618"/>
    </row>
    <row r="28" spans="2:133" ht="11.25" customHeight="1" x14ac:dyDescent="0.15">
      <c r="B28" s="588" t="s">
        <v>281</v>
      </c>
      <c r="C28" s="589"/>
      <c r="D28" s="589"/>
      <c r="E28" s="589"/>
      <c r="F28" s="589"/>
      <c r="G28" s="589"/>
      <c r="H28" s="589"/>
      <c r="I28" s="589"/>
      <c r="J28" s="589"/>
      <c r="K28" s="589"/>
      <c r="L28" s="589"/>
      <c r="M28" s="589"/>
      <c r="N28" s="589"/>
      <c r="O28" s="589"/>
      <c r="P28" s="589"/>
      <c r="Q28" s="590"/>
      <c r="R28" s="591">
        <v>4909</v>
      </c>
      <c r="S28" s="592"/>
      <c r="T28" s="592"/>
      <c r="U28" s="592"/>
      <c r="V28" s="592"/>
      <c r="W28" s="592"/>
      <c r="X28" s="592"/>
      <c r="Y28" s="593"/>
      <c r="Z28" s="594">
        <v>0.1</v>
      </c>
      <c r="AA28" s="594"/>
      <c r="AB28" s="594"/>
      <c r="AC28" s="594"/>
      <c r="AD28" s="595">
        <v>397</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228564</v>
      </c>
      <c r="CS28" s="592"/>
      <c r="CT28" s="592"/>
      <c r="CU28" s="592"/>
      <c r="CV28" s="592"/>
      <c r="CW28" s="592"/>
      <c r="CX28" s="592"/>
      <c r="CY28" s="593"/>
      <c r="CZ28" s="625">
        <v>6.2</v>
      </c>
      <c r="DA28" s="626"/>
      <c r="DB28" s="626"/>
      <c r="DC28" s="627"/>
      <c r="DD28" s="600">
        <v>228564</v>
      </c>
      <c r="DE28" s="592"/>
      <c r="DF28" s="592"/>
      <c r="DG28" s="592"/>
      <c r="DH28" s="592"/>
      <c r="DI28" s="592"/>
      <c r="DJ28" s="592"/>
      <c r="DK28" s="593"/>
      <c r="DL28" s="600">
        <v>228564</v>
      </c>
      <c r="DM28" s="592"/>
      <c r="DN28" s="592"/>
      <c r="DO28" s="592"/>
      <c r="DP28" s="592"/>
      <c r="DQ28" s="592"/>
      <c r="DR28" s="592"/>
      <c r="DS28" s="592"/>
      <c r="DT28" s="592"/>
      <c r="DU28" s="592"/>
      <c r="DV28" s="593"/>
      <c r="DW28" s="596">
        <v>10.6</v>
      </c>
      <c r="DX28" s="617"/>
      <c r="DY28" s="617"/>
      <c r="DZ28" s="617"/>
      <c r="EA28" s="617"/>
      <c r="EB28" s="617"/>
      <c r="EC28" s="618"/>
    </row>
    <row r="29" spans="2:133" ht="11.25" customHeight="1" x14ac:dyDescent="0.15">
      <c r="B29" s="588" t="s">
        <v>283</v>
      </c>
      <c r="C29" s="589"/>
      <c r="D29" s="589"/>
      <c r="E29" s="589"/>
      <c r="F29" s="589"/>
      <c r="G29" s="589"/>
      <c r="H29" s="589"/>
      <c r="I29" s="589"/>
      <c r="J29" s="589"/>
      <c r="K29" s="589"/>
      <c r="L29" s="589"/>
      <c r="M29" s="589"/>
      <c r="N29" s="589"/>
      <c r="O29" s="589"/>
      <c r="P29" s="589"/>
      <c r="Q29" s="590"/>
      <c r="R29" s="591">
        <v>41733</v>
      </c>
      <c r="S29" s="592"/>
      <c r="T29" s="592"/>
      <c r="U29" s="592"/>
      <c r="V29" s="592"/>
      <c r="W29" s="592"/>
      <c r="X29" s="592"/>
      <c r="Y29" s="593"/>
      <c r="Z29" s="594">
        <v>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228564</v>
      </c>
      <c r="CS29" s="623"/>
      <c r="CT29" s="623"/>
      <c r="CU29" s="623"/>
      <c r="CV29" s="623"/>
      <c r="CW29" s="623"/>
      <c r="CX29" s="623"/>
      <c r="CY29" s="624"/>
      <c r="CZ29" s="625">
        <v>6.2</v>
      </c>
      <c r="DA29" s="626"/>
      <c r="DB29" s="626"/>
      <c r="DC29" s="627"/>
      <c r="DD29" s="600">
        <v>228564</v>
      </c>
      <c r="DE29" s="623"/>
      <c r="DF29" s="623"/>
      <c r="DG29" s="623"/>
      <c r="DH29" s="623"/>
      <c r="DI29" s="623"/>
      <c r="DJ29" s="623"/>
      <c r="DK29" s="624"/>
      <c r="DL29" s="600">
        <v>228564</v>
      </c>
      <c r="DM29" s="623"/>
      <c r="DN29" s="623"/>
      <c r="DO29" s="623"/>
      <c r="DP29" s="623"/>
      <c r="DQ29" s="623"/>
      <c r="DR29" s="623"/>
      <c r="DS29" s="623"/>
      <c r="DT29" s="623"/>
      <c r="DU29" s="623"/>
      <c r="DV29" s="624"/>
      <c r="DW29" s="596">
        <v>10.6</v>
      </c>
      <c r="DX29" s="617"/>
      <c r="DY29" s="617"/>
      <c r="DZ29" s="617"/>
      <c r="EA29" s="617"/>
      <c r="EB29" s="617"/>
      <c r="EC29" s="618"/>
    </row>
    <row r="30" spans="2:133" ht="11.25" customHeight="1" x14ac:dyDescent="0.15">
      <c r="B30" s="588" t="s">
        <v>288</v>
      </c>
      <c r="C30" s="589"/>
      <c r="D30" s="589"/>
      <c r="E30" s="589"/>
      <c r="F30" s="589"/>
      <c r="G30" s="589"/>
      <c r="H30" s="589"/>
      <c r="I30" s="589"/>
      <c r="J30" s="589"/>
      <c r="K30" s="589"/>
      <c r="L30" s="589"/>
      <c r="M30" s="589"/>
      <c r="N30" s="589"/>
      <c r="O30" s="589"/>
      <c r="P30" s="589"/>
      <c r="Q30" s="590"/>
      <c r="R30" s="591">
        <v>800000</v>
      </c>
      <c r="S30" s="592"/>
      <c r="T30" s="592"/>
      <c r="U30" s="592"/>
      <c r="V30" s="592"/>
      <c r="W30" s="592"/>
      <c r="X30" s="592"/>
      <c r="Y30" s="593"/>
      <c r="Z30" s="594">
        <v>19.3</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99.6</v>
      </c>
      <c r="BH30" s="650"/>
      <c r="BI30" s="650"/>
      <c r="BJ30" s="650"/>
      <c r="BK30" s="650"/>
      <c r="BL30" s="650"/>
      <c r="BM30" s="586">
        <v>99.3</v>
      </c>
      <c r="BN30" s="650"/>
      <c r="BO30" s="650"/>
      <c r="BP30" s="650"/>
      <c r="BQ30" s="651"/>
      <c r="BR30" s="649">
        <v>99.8</v>
      </c>
      <c r="BS30" s="650"/>
      <c r="BT30" s="650"/>
      <c r="BU30" s="650"/>
      <c r="BV30" s="650"/>
      <c r="BW30" s="650"/>
      <c r="BX30" s="586">
        <v>99.3</v>
      </c>
      <c r="BY30" s="650"/>
      <c r="BZ30" s="650"/>
      <c r="CA30" s="650"/>
      <c r="CB30" s="651"/>
      <c r="CD30" s="654"/>
      <c r="CE30" s="655"/>
      <c r="CF30" s="605" t="s">
        <v>291</v>
      </c>
      <c r="CG30" s="606"/>
      <c r="CH30" s="606"/>
      <c r="CI30" s="606"/>
      <c r="CJ30" s="606"/>
      <c r="CK30" s="606"/>
      <c r="CL30" s="606"/>
      <c r="CM30" s="606"/>
      <c r="CN30" s="606"/>
      <c r="CO30" s="606"/>
      <c r="CP30" s="606"/>
      <c r="CQ30" s="607"/>
      <c r="CR30" s="591">
        <v>204483</v>
      </c>
      <c r="CS30" s="592"/>
      <c r="CT30" s="592"/>
      <c r="CU30" s="592"/>
      <c r="CV30" s="592"/>
      <c r="CW30" s="592"/>
      <c r="CX30" s="592"/>
      <c r="CY30" s="593"/>
      <c r="CZ30" s="625">
        <v>5.5</v>
      </c>
      <c r="DA30" s="626"/>
      <c r="DB30" s="626"/>
      <c r="DC30" s="627"/>
      <c r="DD30" s="600">
        <v>204483</v>
      </c>
      <c r="DE30" s="592"/>
      <c r="DF30" s="592"/>
      <c r="DG30" s="592"/>
      <c r="DH30" s="592"/>
      <c r="DI30" s="592"/>
      <c r="DJ30" s="592"/>
      <c r="DK30" s="593"/>
      <c r="DL30" s="600">
        <v>204483</v>
      </c>
      <c r="DM30" s="592"/>
      <c r="DN30" s="592"/>
      <c r="DO30" s="592"/>
      <c r="DP30" s="592"/>
      <c r="DQ30" s="592"/>
      <c r="DR30" s="592"/>
      <c r="DS30" s="592"/>
      <c r="DT30" s="592"/>
      <c r="DU30" s="592"/>
      <c r="DV30" s="593"/>
      <c r="DW30" s="596">
        <v>9.5</v>
      </c>
      <c r="DX30" s="617"/>
      <c r="DY30" s="617"/>
      <c r="DZ30" s="617"/>
      <c r="EA30" s="617"/>
      <c r="EB30" s="617"/>
      <c r="EC30" s="618"/>
    </row>
    <row r="31" spans="2:133" ht="11.25" customHeight="1" x14ac:dyDescent="0.15">
      <c r="B31" s="588" t="s">
        <v>292</v>
      </c>
      <c r="C31" s="589"/>
      <c r="D31" s="589"/>
      <c r="E31" s="589"/>
      <c r="F31" s="589"/>
      <c r="G31" s="589"/>
      <c r="H31" s="589"/>
      <c r="I31" s="589"/>
      <c r="J31" s="589"/>
      <c r="K31" s="589"/>
      <c r="L31" s="589"/>
      <c r="M31" s="589"/>
      <c r="N31" s="589"/>
      <c r="O31" s="589"/>
      <c r="P31" s="589"/>
      <c r="Q31" s="590"/>
      <c r="R31" s="591">
        <v>117725</v>
      </c>
      <c r="S31" s="592"/>
      <c r="T31" s="592"/>
      <c r="U31" s="592"/>
      <c r="V31" s="592"/>
      <c r="W31" s="592"/>
      <c r="X31" s="592"/>
      <c r="Y31" s="593"/>
      <c r="Z31" s="594">
        <v>2.8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99.4</v>
      </c>
      <c r="BH31" s="623"/>
      <c r="BI31" s="623"/>
      <c r="BJ31" s="623"/>
      <c r="BK31" s="623"/>
      <c r="BL31" s="623"/>
      <c r="BM31" s="597">
        <v>99.2</v>
      </c>
      <c r="BN31" s="647"/>
      <c r="BO31" s="647"/>
      <c r="BP31" s="647"/>
      <c r="BQ31" s="648"/>
      <c r="BR31" s="646">
        <v>99.8</v>
      </c>
      <c r="BS31" s="623"/>
      <c r="BT31" s="623"/>
      <c r="BU31" s="623"/>
      <c r="BV31" s="623"/>
      <c r="BW31" s="623"/>
      <c r="BX31" s="597">
        <v>99.2</v>
      </c>
      <c r="BY31" s="647"/>
      <c r="BZ31" s="647"/>
      <c r="CA31" s="647"/>
      <c r="CB31" s="648"/>
      <c r="CD31" s="654"/>
      <c r="CE31" s="655"/>
      <c r="CF31" s="605" t="s">
        <v>295</v>
      </c>
      <c r="CG31" s="606"/>
      <c r="CH31" s="606"/>
      <c r="CI31" s="606"/>
      <c r="CJ31" s="606"/>
      <c r="CK31" s="606"/>
      <c r="CL31" s="606"/>
      <c r="CM31" s="606"/>
      <c r="CN31" s="606"/>
      <c r="CO31" s="606"/>
      <c r="CP31" s="606"/>
      <c r="CQ31" s="607"/>
      <c r="CR31" s="591">
        <v>24081</v>
      </c>
      <c r="CS31" s="623"/>
      <c r="CT31" s="623"/>
      <c r="CU31" s="623"/>
      <c r="CV31" s="623"/>
      <c r="CW31" s="623"/>
      <c r="CX31" s="623"/>
      <c r="CY31" s="624"/>
      <c r="CZ31" s="625">
        <v>0.7</v>
      </c>
      <c r="DA31" s="626"/>
      <c r="DB31" s="626"/>
      <c r="DC31" s="627"/>
      <c r="DD31" s="600">
        <v>24081</v>
      </c>
      <c r="DE31" s="623"/>
      <c r="DF31" s="623"/>
      <c r="DG31" s="623"/>
      <c r="DH31" s="623"/>
      <c r="DI31" s="623"/>
      <c r="DJ31" s="623"/>
      <c r="DK31" s="624"/>
      <c r="DL31" s="600">
        <v>24081</v>
      </c>
      <c r="DM31" s="623"/>
      <c r="DN31" s="623"/>
      <c r="DO31" s="623"/>
      <c r="DP31" s="623"/>
      <c r="DQ31" s="623"/>
      <c r="DR31" s="623"/>
      <c r="DS31" s="623"/>
      <c r="DT31" s="623"/>
      <c r="DU31" s="623"/>
      <c r="DV31" s="624"/>
      <c r="DW31" s="596">
        <v>1.1000000000000001</v>
      </c>
      <c r="DX31" s="617"/>
      <c r="DY31" s="617"/>
      <c r="DZ31" s="617"/>
      <c r="EA31" s="617"/>
      <c r="EB31" s="617"/>
      <c r="EC31" s="618"/>
    </row>
    <row r="32" spans="2:133" ht="11.25" customHeight="1" x14ac:dyDescent="0.15">
      <c r="B32" s="588" t="s">
        <v>296</v>
      </c>
      <c r="C32" s="589"/>
      <c r="D32" s="589"/>
      <c r="E32" s="589"/>
      <c r="F32" s="589"/>
      <c r="G32" s="589"/>
      <c r="H32" s="589"/>
      <c r="I32" s="589"/>
      <c r="J32" s="589"/>
      <c r="K32" s="589"/>
      <c r="L32" s="589"/>
      <c r="M32" s="589"/>
      <c r="N32" s="589"/>
      <c r="O32" s="589"/>
      <c r="P32" s="589"/>
      <c r="Q32" s="590"/>
      <c r="R32" s="591">
        <v>117406</v>
      </c>
      <c r="S32" s="592"/>
      <c r="T32" s="592"/>
      <c r="U32" s="592"/>
      <c r="V32" s="592"/>
      <c r="W32" s="592"/>
      <c r="X32" s="592"/>
      <c r="Y32" s="593"/>
      <c r="Z32" s="594">
        <v>2.8</v>
      </c>
      <c r="AA32" s="594"/>
      <c r="AB32" s="594"/>
      <c r="AC32" s="594"/>
      <c r="AD32" s="595">
        <v>5611</v>
      </c>
      <c r="AE32" s="595"/>
      <c r="AF32" s="595"/>
      <c r="AG32" s="595"/>
      <c r="AH32" s="595"/>
      <c r="AI32" s="595"/>
      <c r="AJ32" s="595"/>
      <c r="AK32" s="595"/>
      <c r="AL32" s="596">
        <v>0.3</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99.7</v>
      </c>
      <c r="BH32" s="659"/>
      <c r="BI32" s="659"/>
      <c r="BJ32" s="659"/>
      <c r="BK32" s="659"/>
      <c r="BL32" s="659"/>
      <c r="BM32" s="660">
        <v>99.4</v>
      </c>
      <c r="BN32" s="659"/>
      <c r="BO32" s="659"/>
      <c r="BP32" s="659"/>
      <c r="BQ32" s="661"/>
      <c r="BR32" s="658">
        <v>99.7</v>
      </c>
      <c r="BS32" s="659"/>
      <c r="BT32" s="659"/>
      <c r="BU32" s="659"/>
      <c r="BV32" s="659"/>
      <c r="BW32" s="659"/>
      <c r="BX32" s="660">
        <v>99.3</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7"/>
      <c r="DY32" s="617"/>
      <c r="DZ32" s="617"/>
      <c r="EA32" s="617"/>
      <c r="EB32" s="617"/>
      <c r="EC32" s="618"/>
    </row>
    <row r="33" spans="2:133" ht="11.25" customHeight="1" x14ac:dyDescent="0.15">
      <c r="B33" s="588" t="s">
        <v>299</v>
      </c>
      <c r="C33" s="589"/>
      <c r="D33" s="589"/>
      <c r="E33" s="589"/>
      <c r="F33" s="589"/>
      <c r="G33" s="589"/>
      <c r="H33" s="589"/>
      <c r="I33" s="589"/>
      <c r="J33" s="589"/>
      <c r="K33" s="589"/>
      <c r="L33" s="589"/>
      <c r="M33" s="589"/>
      <c r="N33" s="589"/>
      <c r="O33" s="589"/>
      <c r="P33" s="589"/>
      <c r="Q33" s="590"/>
      <c r="R33" s="591">
        <v>269400</v>
      </c>
      <c r="S33" s="592"/>
      <c r="T33" s="592"/>
      <c r="U33" s="592"/>
      <c r="V33" s="592"/>
      <c r="W33" s="592"/>
      <c r="X33" s="592"/>
      <c r="Y33" s="593"/>
      <c r="Z33" s="594">
        <v>6.5</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2391695</v>
      </c>
      <c r="CS33" s="623"/>
      <c r="CT33" s="623"/>
      <c r="CU33" s="623"/>
      <c r="CV33" s="623"/>
      <c r="CW33" s="623"/>
      <c r="CX33" s="623"/>
      <c r="CY33" s="624"/>
      <c r="CZ33" s="625">
        <v>64.599999999999994</v>
      </c>
      <c r="DA33" s="626"/>
      <c r="DB33" s="626"/>
      <c r="DC33" s="627"/>
      <c r="DD33" s="600">
        <v>2061032</v>
      </c>
      <c r="DE33" s="623"/>
      <c r="DF33" s="623"/>
      <c r="DG33" s="623"/>
      <c r="DH33" s="623"/>
      <c r="DI33" s="623"/>
      <c r="DJ33" s="623"/>
      <c r="DK33" s="624"/>
      <c r="DL33" s="600">
        <v>839350</v>
      </c>
      <c r="DM33" s="623"/>
      <c r="DN33" s="623"/>
      <c r="DO33" s="623"/>
      <c r="DP33" s="623"/>
      <c r="DQ33" s="623"/>
      <c r="DR33" s="623"/>
      <c r="DS33" s="623"/>
      <c r="DT33" s="623"/>
      <c r="DU33" s="623"/>
      <c r="DV33" s="624"/>
      <c r="DW33" s="596">
        <v>39</v>
      </c>
      <c r="DX33" s="617"/>
      <c r="DY33" s="617"/>
      <c r="DZ33" s="617"/>
      <c r="EA33" s="617"/>
      <c r="EB33" s="617"/>
      <c r="EC33" s="618"/>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350969</v>
      </c>
      <c r="CS34" s="592"/>
      <c r="CT34" s="592"/>
      <c r="CU34" s="592"/>
      <c r="CV34" s="592"/>
      <c r="CW34" s="592"/>
      <c r="CX34" s="592"/>
      <c r="CY34" s="593"/>
      <c r="CZ34" s="625">
        <v>9.5</v>
      </c>
      <c r="DA34" s="626"/>
      <c r="DB34" s="626"/>
      <c r="DC34" s="627"/>
      <c r="DD34" s="600">
        <v>293979</v>
      </c>
      <c r="DE34" s="592"/>
      <c r="DF34" s="592"/>
      <c r="DG34" s="592"/>
      <c r="DH34" s="592"/>
      <c r="DI34" s="592"/>
      <c r="DJ34" s="592"/>
      <c r="DK34" s="593"/>
      <c r="DL34" s="600">
        <v>204397</v>
      </c>
      <c r="DM34" s="592"/>
      <c r="DN34" s="592"/>
      <c r="DO34" s="592"/>
      <c r="DP34" s="592"/>
      <c r="DQ34" s="592"/>
      <c r="DR34" s="592"/>
      <c r="DS34" s="592"/>
      <c r="DT34" s="592"/>
      <c r="DU34" s="592"/>
      <c r="DV34" s="593"/>
      <c r="DW34" s="596">
        <v>9.5</v>
      </c>
      <c r="DX34" s="617"/>
      <c r="DY34" s="617"/>
      <c r="DZ34" s="617"/>
      <c r="EA34" s="617"/>
      <c r="EB34" s="617"/>
      <c r="EC34" s="618"/>
    </row>
    <row r="35" spans="2:133" ht="11.25" customHeight="1" x14ac:dyDescent="0.15">
      <c r="B35" s="588" t="s">
        <v>305</v>
      </c>
      <c r="C35" s="589"/>
      <c r="D35" s="589"/>
      <c r="E35" s="589"/>
      <c r="F35" s="589"/>
      <c r="G35" s="589"/>
      <c r="H35" s="589"/>
      <c r="I35" s="589"/>
      <c r="J35" s="589"/>
      <c r="K35" s="589"/>
      <c r="L35" s="589"/>
      <c r="M35" s="589"/>
      <c r="N35" s="589"/>
      <c r="O35" s="589"/>
      <c r="P35" s="589"/>
      <c r="Q35" s="590"/>
      <c r="R35" s="591">
        <v>125600</v>
      </c>
      <c r="S35" s="592"/>
      <c r="T35" s="592"/>
      <c r="U35" s="592"/>
      <c r="V35" s="592"/>
      <c r="W35" s="592"/>
      <c r="X35" s="592"/>
      <c r="Y35" s="593"/>
      <c r="Z35" s="594">
        <v>3</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452545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30990</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21072</v>
      </c>
      <c r="CS35" s="623"/>
      <c r="CT35" s="623"/>
      <c r="CU35" s="623"/>
      <c r="CV35" s="623"/>
      <c r="CW35" s="623"/>
      <c r="CX35" s="623"/>
      <c r="CY35" s="624"/>
      <c r="CZ35" s="625">
        <v>0.6</v>
      </c>
      <c r="DA35" s="626"/>
      <c r="DB35" s="626"/>
      <c r="DC35" s="627"/>
      <c r="DD35" s="600">
        <v>20452</v>
      </c>
      <c r="DE35" s="623"/>
      <c r="DF35" s="623"/>
      <c r="DG35" s="623"/>
      <c r="DH35" s="623"/>
      <c r="DI35" s="623"/>
      <c r="DJ35" s="623"/>
      <c r="DK35" s="624"/>
      <c r="DL35" s="600">
        <v>16849</v>
      </c>
      <c r="DM35" s="623"/>
      <c r="DN35" s="623"/>
      <c r="DO35" s="623"/>
      <c r="DP35" s="623"/>
      <c r="DQ35" s="623"/>
      <c r="DR35" s="623"/>
      <c r="DS35" s="623"/>
      <c r="DT35" s="623"/>
      <c r="DU35" s="623"/>
      <c r="DV35" s="624"/>
      <c r="DW35" s="596">
        <v>0.8</v>
      </c>
      <c r="DX35" s="617"/>
      <c r="DY35" s="617"/>
      <c r="DZ35" s="617"/>
      <c r="EA35" s="617"/>
      <c r="EB35" s="617"/>
      <c r="EC35" s="618"/>
    </row>
    <row r="36" spans="2:133" ht="11.25" customHeight="1" x14ac:dyDescent="0.15">
      <c r="B36" s="634" t="s">
        <v>309</v>
      </c>
      <c r="C36" s="635"/>
      <c r="D36" s="635"/>
      <c r="E36" s="635"/>
      <c r="F36" s="635"/>
      <c r="G36" s="635"/>
      <c r="H36" s="635"/>
      <c r="I36" s="635"/>
      <c r="J36" s="635"/>
      <c r="K36" s="635"/>
      <c r="L36" s="635"/>
      <c r="M36" s="635"/>
      <c r="N36" s="635"/>
      <c r="O36" s="635"/>
      <c r="P36" s="635"/>
      <c r="Q36" s="636"/>
      <c r="R36" s="663">
        <v>4149760</v>
      </c>
      <c r="S36" s="664"/>
      <c r="T36" s="664"/>
      <c r="U36" s="664"/>
      <c r="V36" s="664"/>
      <c r="W36" s="664"/>
      <c r="X36" s="664"/>
      <c r="Y36" s="665"/>
      <c r="Z36" s="666">
        <v>100</v>
      </c>
      <c r="AA36" s="666"/>
      <c r="AB36" s="666"/>
      <c r="AC36" s="666"/>
      <c r="AD36" s="667">
        <v>2027566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245214</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19980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335097</v>
      </c>
      <c r="CS36" s="592"/>
      <c r="CT36" s="592"/>
      <c r="CU36" s="592"/>
      <c r="CV36" s="592"/>
      <c r="CW36" s="592"/>
      <c r="CX36" s="592"/>
      <c r="CY36" s="593"/>
      <c r="CZ36" s="625">
        <v>9.1</v>
      </c>
      <c r="DA36" s="626"/>
      <c r="DB36" s="626"/>
      <c r="DC36" s="627"/>
      <c r="DD36" s="600">
        <v>323944</v>
      </c>
      <c r="DE36" s="592"/>
      <c r="DF36" s="592"/>
      <c r="DG36" s="592"/>
      <c r="DH36" s="592"/>
      <c r="DI36" s="592"/>
      <c r="DJ36" s="592"/>
      <c r="DK36" s="593"/>
      <c r="DL36" s="600">
        <v>231255</v>
      </c>
      <c r="DM36" s="592"/>
      <c r="DN36" s="592"/>
      <c r="DO36" s="592"/>
      <c r="DP36" s="592"/>
      <c r="DQ36" s="592"/>
      <c r="DR36" s="592"/>
      <c r="DS36" s="592"/>
      <c r="DT36" s="592"/>
      <c r="DU36" s="592"/>
      <c r="DV36" s="593"/>
      <c r="DW36" s="596">
        <v>10.7</v>
      </c>
      <c r="DX36" s="617"/>
      <c r="DY36" s="617"/>
      <c r="DZ36" s="617"/>
      <c r="EA36" s="617"/>
      <c r="EB36" s="617"/>
      <c r="EC36" s="618"/>
    </row>
    <row r="37" spans="2:133" ht="11.25" customHeight="1" x14ac:dyDescent="0.15">
      <c r="AQ37" s="670" t="s">
        <v>313</v>
      </c>
      <c r="AR37" s="671"/>
      <c r="AS37" s="671"/>
      <c r="AT37" s="671"/>
      <c r="AU37" s="671"/>
      <c r="AV37" s="671"/>
      <c r="AW37" s="671"/>
      <c r="AX37" s="671"/>
      <c r="AY37" s="672"/>
      <c r="AZ37" s="591">
        <v>36078</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667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188935</v>
      </c>
      <c r="CS37" s="623"/>
      <c r="CT37" s="623"/>
      <c r="CU37" s="623"/>
      <c r="CV37" s="623"/>
      <c r="CW37" s="623"/>
      <c r="CX37" s="623"/>
      <c r="CY37" s="624"/>
      <c r="CZ37" s="625">
        <v>5.0999999999999996</v>
      </c>
      <c r="DA37" s="626"/>
      <c r="DB37" s="626"/>
      <c r="DC37" s="627"/>
      <c r="DD37" s="600">
        <v>188935</v>
      </c>
      <c r="DE37" s="623"/>
      <c r="DF37" s="623"/>
      <c r="DG37" s="623"/>
      <c r="DH37" s="623"/>
      <c r="DI37" s="623"/>
      <c r="DJ37" s="623"/>
      <c r="DK37" s="624"/>
      <c r="DL37" s="600">
        <v>178616</v>
      </c>
      <c r="DM37" s="623"/>
      <c r="DN37" s="623"/>
      <c r="DO37" s="623"/>
      <c r="DP37" s="623"/>
      <c r="DQ37" s="623"/>
      <c r="DR37" s="623"/>
      <c r="DS37" s="623"/>
      <c r="DT37" s="623"/>
      <c r="DU37" s="623"/>
      <c r="DV37" s="624"/>
      <c r="DW37" s="596">
        <v>8.3000000000000007</v>
      </c>
      <c r="DX37" s="617"/>
      <c r="DY37" s="617"/>
      <c r="DZ37" s="617"/>
      <c r="EA37" s="617"/>
      <c r="EB37" s="617"/>
      <c r="EC37" s="618"/>
    </row>
    <row r="38" spans="2:133" ht="11.25" customHeight="1" x14ac:dyDescent="0.15">
      <c r="AQ38" s="670" t="s">
        <v>316</v>
      </c>
      <c r="AR38" s="671"/>
      <c r="AS38" s="671"/>
      <c r="AT38" s="671"/>
      <c r="AU38" s="671"/>
      <c r="AV38" s="671"/>
      <c r="AW38" s="671"/>
      <c r="AX38" s="671"/>
      <c r="AY38" s="672"/>
      <c r="AZ38" s="591">
        <v>22986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1324</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452545</v>
      </c>
      <c r="CS38" s="592"/>
      <c r="CT38" s="592"/>
      <c r="CU38" s="592"/>
      <c r="CV38" s="592"/>
      <c r="CW38" s="592"/>
      <c r="CX38" s="592"/>
      <c r="CY38" s="593"/>
      <c r="CZ38" s="625">
        <v>12.2</v>
      </c>
      <c r="DA38" s="626"/>
      <c r="DB38" s="626"/>
      <c r="DC38" s="627"/>
      <c r="DD38" s="600">
        <v>434497</v>
      </c>
      <c r="DE38" s="592"/>
      <c r="DF38" s="592"/>
      <c r="DG38" s="592"/>
      <c r="DH38" s="592"/>
      <c r="DI38" s="592"/>
      <c r="DJ38" s="592"/>
      <c r="DK38" s="593"/>
      <c r="DL38" s="600">
        <v>386849</v>
      </c>
      <c r="DM38" s="592"/>
      <c r="DN38" s="592"/>
      <c r="DO38" s="592"/>
      <c r="DP38" s="592"/>
      <c r="DQ38" s="592"/>
      <c r="DR38" s="592"/>
      <c r="DS38" s="592"/>
      <c r="DT38" s="592"/>
      <c r="DU38" s="592"/>
      <c r="DV38" s="593"/>
      <c r="DW38" s="596">
        <v>18</v>
      </c>
      <c r="DX38" s="617"/>
      <c r="DY38" s="617"/>
      <c r="DZ38" s="617"/>
      <c r="EA38" s="617"/>
      <c r="EB38" s="617"/>
      <c r="EC38" s="618"/>
    </row>
    <row r="39" spans="2:133" ht="11.25" customHeight="1" x14ac:dyDescent="0.15">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99</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1158512</v>
      </c>
      <c r="CS39" s="623"/>
      <c r="CT39" s="623"/>
      <c r="CU39" s="623"/>
      <c r="CV39" s="623"/>
      <c r="CW39" s="623"/>
      <c r="CX39" s="623"/>
      <c r="CY39" s="624"/>
      <c r="CZ39" s="625">
        <v>31.3</v>
      </c>
      <c r="DA39" s="626"/>
      <c r="DB39" s="626"/>
      <c r="DC39" s="627"/>
      <c r="DD39" s="600">
        <v>967660</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31369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73500</v>
      </c>
      <c r="CS40" s="592"/>
      <c r="CT40" s="592"/>
      <c r="CU40" s="592"/>
      <c r="CV40" s="592"/>
      <c r="CW40" s="592"/>
      <c r="CX40" s="592"/>
      <c r="CY40" s="593"/>
      <c r="CZ40" s="625">
        <v>2</v>
      </c>
      <c r="DA40" s="626"/>
      <c r="DB40" s="626"/>
      <c r="DC40" s="627"/>
      <c r="DD40" s="600">
        <v>20500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116898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241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420828</v>
      </c>
      <c r="CS42" s="592"/>
      <c r="CT42" s="592"/>
      <c r="CU42" s="592"/>
      <c r="CV42" s="592"/>
      <c r="CW42" s="592"/>
      <c r="CX42" s="592"/>
      <c r="CY42" s="593"/>
      <c r="CZ42" s="625">
        <v>11.4</v>
      </c>
      <c r="DA42" s="674"/>
      <c r="DB42" s="674"/>
      <c r="DC42" s="675"/>
      <c r="DD42" s="600">
        <v>123823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7510</v>
      </c>
      <c r="CS43" s="623"/>
      <c r="CT43" s="623"/>
      <c r="CU43" s="623"/>
      <c r="CV43" s="623"/>
      <c r="CW43" s="623"/>
      <c r="CX43" s="623"/>
      <c r="CY43" s="624"/>
      <c r="CZ43" s="625">
        <v>0.2</v>
      </c>
      <c r="DA43" s="626"/>
      <c r="DB43" s="626"/>
      <c r="DC43" s="627"/>
      <c r="DD43" s="600">
        <v>7510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418881</v>
      </c>
      <c r="CS44" s="592"/>
      <c r="CT44" s="592"/>
      <c r="CU44" s="592"/>
      <c r="CV44" s="592"/>
      <c r="CW44" s="592"/>
      <c r="CX44" s="592"/>
      <c r="CY44" s="593"/>
      <c r="CZ44" s="625">
        <v>11.3</v>
      </c>
      <c r="DA44" s="674"/>
      <c r="DB44" s="674"/>
      <c r="DC44" s="675"/>
      <c r="DD44" s="600">
        <v>123636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164093</v>
      </c>
      <c r="CS45" s="623"/>
      <c r="CT45" s="623"/>
      <c r="CU45" s="623"/>
      <c r="CV45" s="623"/>
      <c r="CW45" s="623"/>
      <c r="CX45" s="623"/>
      <c r="CY45" s="624"/>
      <c r="CZ45" s="625">
        <v>4.4000000000000004</v>
      </c>
      <c r="DA45" s="626"/>
      <c r="DB45" s="626"/>
      <c r="DC45" s="627"/>
      <c r="DD45" s="600">
        <v>36798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245175</v>
      </c>
      <c r="CS46" s="592"/>
      <c r="CT46" s="592"/>
      <c r="CU46" s="592"/>
      <c r="CV46" s="592"/>
      <c r="CW46" s="592"/>
      <c r="CX46" s="592"/>
      <c r="CY46" s="593"/>
      <c r="CZ46" s="625">
        <v>6.6</v>
      </c>
      <c r="DA46" s="674"/>
      <c r="DB46" s="674"/>
      <c r="DC46" s="675"/>
      <c r="DD46" s="600">
        <v>84575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1947</v>
      </c>
      <c r="CS47" s="623"/>
      <c r="CT47" s="623"/>
      <c r="CU47" s="623"/>
      <c r="CV47" s="623"/>
      <c r="CW47" s="623"/>
      <c r="CX47" s="623"/>
      <c r="CY47" s="624"/>
      <c r="CZ47" s="625">
        <v>0.1</v>
      </c>
      <c r="DA47" s="626"/>
      <c r="DB47" s="626"/>
      <c r="DC47" s="627"/>
      <c r="DD47" s="600">
        <v>187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3701319</v>
      </c>
      <c r="CS49" s="659"/>
      <c r="CT49" s="659"/>
      <c r="CU49" s="659"/>
      <c r="CV49" s="659"/>
      <c r="CW49" s="659"/>
      <c r="CX49" s="659"/>
      <c r="CY49" s="686"/>
      <c r="CZ49" s="687">
        <v>100</v>
      </c>
      <c r="DA49" s="688"/>
      <c r="DB49" s="688"/>
      <c r="DC49" s="689"/>
      <c r="DD49" s="690">
        <v>2906047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topLeftCell="AR10" zoomScale="70" zoomScaleNormal="25" zoomScaleSheetLayoutView="70" workbookViewId="0">
      <selection activeCell="DV102" sqref="DV102:DZ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4150</v>
      </c>
      <c r="R7" s="721"/>
      <c r="S7" s="721"/>
      <c r="T7" s="721"/>
      <c r="U7" s="721"/>
      <c r="V7" s="721">
        <v>3701</v>
      </c>
      <c r="W7" s="721"/>
      <c r="X7" s="721"/>
      <c r="Y7" s="721"/>
      <c r="Z7" s="721"/>
      <c r="AA7" s="721">
        <v>449</v>
      </c>
      <c r="AB7" s="721"/>
      <c r="AC7" s="721"/>
      <c r="AD7" s="721"/>
      <c r="AE7" s="722"/>
      <c r="AF7" s="723">
        <v>141</v>
      </c>
      <c r="AG7" s="724"/>
      <c r="AH7" s="724"/>
      <c r="AI7" s="724"/>
      <c r="AJ7" s="725"/>
      <c r="AK7" s="760" t="s">
        <v>542</v>
      </c>
      <c r="AL7" s="761"/>
      <c r="AM7" s="761"/>
      <c r="AN7" s="761"/>
      <c r="AO7" s="761"/>
      <c r="AP7" s="761">
        <v>2056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541</v>
      </c>
      <c r="BT7" s="765"/>
      <c r="BU7" s="765"/>
      <c r="BV7" s="765"/>
      <c r="BW7" s="765"/>
      <c r="BX7" s="765"/>
      <c r="BY7" s="765"/>
      <c r="BZ7" s="765"/>
      <c r="CA7" s="765"/>
      <c r="CB7" s="765"/>
      <c r="CC7" s="765"/>
      <c r="CD7" s="765"/>
      <c r="CE7" s="765"/>
      <c r="CF7" s="765"/>
      <c r="CG7" s="766"/>
      <c r="CH7" s="757">
        <v>0</v>
      </c>
      <c r="CI7" s="758"/>
      <c r="CJ7" s="758"/>
      <c r="CK7" s="758"/>
      <c r="CL7" s="759"/>
      <c r="CM7" s="757">
        <v>49</v>
      </c>
      <c r="CN7" s="758"/>
      <c r="CO7" s="758"/>
      <c r="CP7" s="758"/>
      <c r="CQ7" s="759"/>
      <c r="CR7" s="757">
        <v>5</v>
      </c>
      <c r="CS7" s="758"/>
      <c r="CT7" s="758"/>
      <c r="CU7" s="758"/>
      <c r="CV7" s="759"/>
      <c r="CW7" s="757" t="s">
        <v>542</v>
      </c>
      <c r="CX7" s="758"/>
      <c r="CY7" s="758"/>
      <c r="CZ7" s="758"/>
      <c r="DA7" s="759"/>
      <c r="DB7" s="757">
        <v>53</v>
      </c>
      <c r="DC7" s="758"/>
      <c r="DD7" s="758"/>
      <c r="DE7" s="758"/>
      <c r="DF7" s="759"/>
      <c r="DG7" s="757" t="s">
        <v>542</v>
      </c>
      <c r="DH7" s="758"/>
      <c r="DI7" s="758"/>
      <c r="DJ7" s="758"/>
      <c r="DK7" s="759"/>
      <c r="DL7" s="757" t="s">
        <v>542</v>
      </c>
      <c r="DM7" s="758"/>
      <c r="DN7" s="758"/>
      <c r="DO7" s="758"/>
      <c r="DP7" s="759"/>
      <c r="DQ7" s="757" t="s">
        <v>542</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366</v>
      </c>
      <c r="B23" s="776" t="s">
        <v>367</v>
      </c>
      <c r="C23" s="777"/>
      <c r="D23" s="777"/>
      <c r="E23" s="777"/>
      <c r="F23" s="777"/>
      <c r="G23" s="777"/>
      <c r="H23" s="777"/>
      <c r="I23" s="777"/>
      <c r="J23" s="777"/>
      <c r="K23" s="777"/>
      <c r="L23" s="777"/>
      <c r="M23" s="777"/>
      <c r="N23" s="777"/>
      <c r="O23" s="777"/>
      <c r="P23" s="778"/>
      <c r="Q23" s="779">
        <v>4150</v>
      </c>
      <c r="R23" s="780"/>
      <c r="S23" s="780"/>
      <c r="T23" s="780"/>
      <c r="U23" s="780"/>
      <c r="V23" s="780">
        <v>3701</v>
      </c>
      <c r="W23" s="780"/>
      <c r="X23" s="780"/>
      <c r="Y23" s="780"/>
      <c r="Z23" s="780"/>
      <c r="AA23" s="780">
        <v>449</v>
      </c>
      <c r="AB23" s="780"/>
      <c r="AC23" s="780"/>
      <c r="AD23" s="780"/>
      <c r="AE23" s="781"/>
      <c r="AF23" s="782">
        <v>141</v>
      </c>
      <c r="AG23" s="780"/>
      <c r="AH23" s="780"/>
      <c r="AI23" s="780"/>
      <c r="AJ23" s="783"/>
      <c r="AK23" s="784"/>
      <c r="AL23" s="785"/>
      <c r="AM23" s="785"/>
      <c r="AN23" s="785"/>
      <c r="AO23" s="785"/>
      <c r="AP23" s="780">
        <v>2056</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378</v>
      </c>
      <c r="C28" s="718"/>
      <c r="D28" s="718"/>
      <c r="E28" s="718"/>
      <c r="F28" s="718"/>
      <c r="G28" s="718"/>
      <c r="H28" s="718"/>
      <c r="I28" s="718"/>
      <c r="J28" s="718"/>
      <c r="K28" s="718"/>
      <c r="L28" s="718"/>
      <c r="M28" s="718"/>
      <c r="N28" s="718"/>
      <c r="O28" s="718"/>
      <c r="P28" s="719"/>
      <c r="Q28" s="808">
        <v>500</v>
      </c>
      <c r="R28" s="809"/>
      <c r="S28" s="809"/>
      <c r="T28" s="809"/>
      <c r="U28" s="809"/>
      <c r="V28" s="809">
        <v>469</v>
      </c>
      <c r="W28" s="809"/>
      <c r="X28" s="809"/>
      <c r="Y28" s="809"/>
      <c r="Z28" s="809"/>
      <c r="AA28" s="809">
        <v>31</v>
      </c>
      <c r="AB28" s="809"/>
      <c r="AC28" s="809"/>
      <c r="AD28" s="809"/>
      <c r="AE28" s="810"/>
      <c r="AF28" s="811">
        <v>31</v>
      </c>
      <c r="AG28" s="809"/>
      <c r="AH28" s="809"/>
      <c r="AI28" s="809"/>
      <c r="AJ28" s="812"/>
      <c r="AK28" s="813">
        <v>32</v>
      </c>
      <c r="AL28" s="804"/>
      <c r="AM28" s="804"/>
      <c r="AN28" s="804"/>
      <c r="AO28" s="804"/>
      <c r="AP28" s="804" t="s">
        <v>543</v>
      </c>
      <c r="AQ28" s="804"/>
      <c r="AR28" s="804"/>
      <c r="AS28" s="804"/>
      <c r="AT28" s="804"/>
      <c r="AU28" s="804" t="s">
        <v>544</v>
      </c>
      <c r="AV28" s="804"/>
      <c r="AW28" s="804"/>
      <c r="AX28" s="804"/>
      <c r="AY28" s="804"/>
      <c r="AZ28" s="805" t="s">
        <v>544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379</v>
      </c>
      <c r="C29" s="742"/>
      <c r="D29" s="742"/>
      <c r="E29" s="742"/>
      <c r="F29" s="742"/>
      <c r="G29" s="742"/>
      <c r="H29" s="742"/>
      <c r="I29" s="742"/>
      <c r="J29" s="742"/>
      <c r="K29" s="742"/>
      <c r="L29" s="742"/>
      <c r="M29" s="742"/>
      <c r="N29" s="742"/>
      <c r="O29" s="742"/>
      <c r="P29" s="743"/>
      <c r="Q29" s="744">
        <v>413</v>
      </c>
      <c r="R29" s="745"/>
      <c r="S29" s="745"/>
      <c r="T29" s="745"/>
      <c r="U29" s="745"/>
      <c r="V29" s="745">
        <v>395</v>
      </c>
      <c r="W29" s="745"/>
      <c r="X29" s="745"/>
      <c r="Y29" s="745"/>
      <c r="Z29" s="745"/>
      <c r="AA29" s="745">
        <v>18</v>
      </c>
      <c r="AB29" s="745"/>
      <c r="AC29" s="745"/>
      <c r="AD29" s="745"/>
      <c r="AE29" s="746"/>
      <c r="AF29" s="747">
        <v>18</v>
      </c>
      <c r="AG29" s="748"/>
      <c r="AH29" s="748"/>
      <c r="AI29" s="748"/>
      <c r="AJ29" s="749"/>
      <c r="AK29" s="816">
        <v>66</v>
      </c>
      <c r="AL29" s="817"/>
      <c r="AM29" s="817"/>
      <c r="AN29" s="817"/>
      <c r="AO29" s="817"/>
      <c r="AP29" s="817" t="s">
        <v>544</v>
      </c>
      <c r="AQ29" s="817"/>
      <c r="AR29" s="817"/>
      <c r="AS29" s="817"/>
      <c r="AT29" s="817"/>
      <c r="AU29" s="817" t="s">
        <v>545</v>
      </c>
      <c r="AV29" s="817"/>
      <c r="AW29" s="817"/>
      <c r="AX29" s="817"/>
      <c r="AY29" s="817"/>
      <c r="AZ29" s="818" t="s">
        <v>544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380</v>
      </c>
      <c r="C30" s="742"/>
      <c r="D30" s="742"/>
      <c r="E30" s="742"/>
      <c r="F30" s="742"/>
      <c r="G30" s="742"/>
      <c r="H30" s="742"/>
      <c r="I30" s="742"/>
      <c r="J30" s="742"/>
      <c r="K30" s="742"/>
      <c r="L30" s="742"/>
      <c r="M30" s="742"/>
      <c r="N30" s="742"/>
      <c r="O30" s="742"/>
      <c r="P30" s="743"/>
      <c r="Q30" s="744">
        <v>39</v>
      </c>
      <c r="R30" s="745"/>
      <c r="S30" s="745"/>
      <c r="T30" s="745"/>
      <c r="U30" s="745"/>
      <c r="V30" s="745">
        <v>38</v>
      </c>
      <c r="W30" s="745"/>
      <c r="X30" s="745"/>
      <c r="Y30" s="745"/>
      <c r="Z30" s="745"/>
      <c r="AA30" s="745">
        <v>1</v>
      </c>
      <c r="AB30" s="745"/>
      <c r="AC30" s="745"/>
      <c r="AD30" s="745"/>
      <c r="AE30" s="746"/>
      <c r="AF30" s="747">
        <v>1</v>
      </c>
      <c r="AG30" s="748"/>
      <c r="AH30" s="748"/>
      <c r="AI30" s="748"/>
      <c r="AJ30" s="749"/>
      <c r="AK30" s="816">
        <v>11</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381</v>
      </c>
      <c r="C31" s="742"/>
      <c r="D31" s="742"/>
      <c r="E31" s="742"/>
      <c r="F31" s="742"/>
      <c r="G31" s="742"/>
      <c r="H31" s="742"/>
      <c r="I31" s="742"/>
      <c r="J31" s="742"/>
      <c r="K31" s="742"/>
      <c r="L31" s="742"/>
      <c r="M31" s="742"/>
      <c r="N31" s="742"/>
      <c r="O31" s="742"/>
      <c r="P31" s="743"/>
      <c r="Q31" s="744">
        <v>186</v>
      </c>
      <c r="R31" s="745"/>
      <c r="S31" s="745"/>
      <c r="T31" s="745"/>
      <c r="U31" s="745"/>
      <c r="V31" s="745">
        <v>184</v>
      </c>
      <c r="W31" s="745"/>
      <c r="X31" s="745"/>
      <c r="Y31" s="745"/>
      <c r="Z31" s="745"/>
      <c r="AA31" s="745">
        <v>2</v>
      </c>
      <c r="AB31" s="745"/>
      <c r="AC31" s="745"/>
      <c r="AD31" s="745"/>
      <c r="AE31" s="746"/>
      <c r="AF31" s="747">
        <v>2</v>
      </c>
      <c r="AG31" s="748"/>
      <c r="AH31" s="748"/>
      <c r="AI31" s="748"/>
      <c r="AJ31" s="749"/>
      <c r="AK31" s="816">
        <v>23</v>
      </c>
      <c r="AL31" s="817"/>
      <c r="AM31" s="817"/>
      <c r="AN31" s="817"/>
      <c r="AO31" s="817"/>
      <c r="AP31" s="817">
        <v>819</v>
      </c>
      <c r="AQ31" s="817"/>
      <c r="AR31" s="817"/>
      <c r="AS31" s="817"/>
      <c r="AT31" s="817"/>
      <c r="AU31" s="817">
        <v>251</v>
      </c>
      <c r="AV31" s="817"/>
      <c r="AW31" s="817"/>
      <c r="AX31" s="817"/>
      <c r="AY31" s="817"/>
      <c r="AZ31" s="818" t="s">
        <v>544</v>
      </c>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363</v>
      </c>
      <c r="R32" s="745"/>
      <c r="S32" s="745"/>
      <c r="T32" s="745"/>
      <c r="U32" s="745"/>
      <c r="V32" s="745">
        <v>360</v>
      </c>
      <c r="W32" s="745"/>
      <c r="X32" s="745"/>
      <c r="Y32" s="745"/>
      <c r="Z32" s="745"/>
      <c r="AA32" s="745">
        <v>3</v>
      </c>
      <c r="AB32" s="745"/>
      <c r="AC32" s="745"/>
      <c r="AD32" s="745"/>
      <c r="AE32" s="746"/>
      <c r="AF32" s="747">
        <v>3</v>
      </c>
      <c r="AG32" s="748"/>
      <c r="AH32" s="748"/>
      <c r="AI32" s="748"/>
      <c r="AJ32" s="749"/>
      <c r="AK32" s="816">
        <v>245</v>
      </c>
      <c r="AL32" s="817"/>
      <c r="AM32" s="817"/>
      <c r="AN32" s="817"/>
      <c r="AO32" s="817"/>
      <c r="AP32" s="817">
        <v>2612</v>
      </c>
      <c r="AQ32" s="817"/>
      <c r="AR32" s="817"/>
      <c r="AS32" s="817"/>
      <c r="AT32" s="817"/>
      <c r="AU32" s="817">
        <v>2239</v>
      </c>
      <c r="AV32" s="817"/>
      <c r="AW32" s="817"/>
      <c r="AX32" s="817"/>
      <c r="AY32" s="817"/>
      <c r="AZ32" s="818" t="s">
        <v>544</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384</v>
      </c>
      <c r="C33" s="742"/>
      <c r="D33" s="742"/>
      <c r="E33" s="742"/>
      <c r="F33" s="742"/>
      <c r="G33" s="742"/>
      <c r="H33" s="742"/>
      <c r="I33" s="742"/>
      <c r="J33" s="742"/>
      <c r="K33" s="742"/>
      <c r="L33" s="742"/>
      <c r="M33" s="742"/>
      <c r="N33" s="742"/>
      <c r="O33" s="742"/>
      <c r="P33" s="743"/>
      <c r="Q33" s="744">
        <v>39</v>
      </c>
      <c r="R33" s="745"/>
      <c r="S33" s="745"/>
      <c r="T33" s="745"/>
      <c r="U33" s="745"/>
      <c r="V33" s="745">
        <v>39</v>
      </c>
      <c r="W33" s="745"/>
      <c r="X33" s="745"/>
      <c r="Y33" s="745"/>
      <c r="Z33" s="745"/>
      <c r="AA33" s="745">
        <v>0</v>
      </c>
      <c r="AB33" s="745"/>
      <c r="AC33" s="745"/>
      <c r="AD33" s="745"/>
      <c r="AE33" s="746"/>
      <c r="AF33" s="747">
        <v>0</v>
      </c>
      <c r="AG33" s="748"/>
      <c r="AH33" s="748"/>
      <c r="AI33" s="748"/>
      <c r="AJ33" s="749"/>
      <c r="AK33" s="816">
        <v>36</v>
      </c>
      <c r="AL33" s="817"/>
      <c r="AM33" s="817"/>
      <c r="AN33" s="817"/>
      <c r="AO33" s="817"/>
      <c r="AP33" s="817">
        <v>213</v>
      </c>
      <c r="AQ33" s="817"/>
      <c r="AR33" s="817"/>
      <c r="AS33" s="817"/>
      <c r="AT33" s="817"/>
      <c r="AU33" s="817">
        <v>190</v>
      </c>
      <c r="AV33" s="817"/>
      <c r="AW33" s="817"/>
      <c r="AX33" s="817"/>
      <c r="AY33" s="817"/>
      <c r="AZ33" s="818" t="s">
        <v>544</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366</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55</v>
      </c>
      <c r="AG63" s="828"/>
      <c r="AH63" s="828"/>
      <c r="AI63" s="828"/>
      <c r="AJ63" s="829"/>
      <c r="AK63" s="830"/>
      <c r="AL63" s="825"/>
      <c r="AM63" s="825"/>
      <c r="AN63" s="825"/>
      <c r="AO63" s="825"/>
      <c r="AP63" s="828">
        <v>3644</v>
      </c>
      <c r="AQ63" s="828"/>
      <c r="AR63" s="828"/>
      <c r="AS63" s="828"/>
      <c r="AT63" s="828"/>
      <c r="AU63" s="828">
        <v>2680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388</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528</v>
      </c>
      <c r="C68" s="856"/>
      <c r="D68" s="856"/>
      <c r="E68" s="856"/>
      <c r="F68" s="856"/>
      <c r="G68" s="856"/>
      <c r="H68" s="856"/>
      <c r="I68" s="856"/>
      <c r="J68" s="856"/>
      <c r="K68" s="856"/>
      <c r="L68" s="856"/>
      <c r="M68" s="856"/>
      <c r="N68" s="856"/>
      <c r="O68" s="856"/>
      <c r="P68" s="857"/>
      <c r="Q68" s="858">
        <v>5813</v>
      </c>
      <c r="R68" s="852"/>
      <c r="S68" s="852"/>
      <c r="T68" s="852"/>
      <c r="U68" s="852"/>
      <c r="V68" s="852">
        <v>5528</v>
      </c>
      <c r="W68" s="852"/>
      <c r="X68" s="852"/>
      <c r="Y68" s="852"/>
      <c r="Z68" s="852"/>
      <c r="AA68" s="852">
        <v>285</v>
      </c>
      <c r="AB68" s="852"/>
      <c r="AC68" s="852"/>
      <c r="AD68" s="852"/>
      <c r="AE68" s="852"/>
      <c r="AF68" s="852">
        <v>273</v>
      </c>
      <c r="AG68" s="852"/>
      <c r="AH68" s="852"/>
      <c r="AI68" s="852"/>
      <c r="AJ68" s="852"/>
      <c r="AK68" s="852">
        <v>549</v>
      </c>
      <c r="AL68" s="852"/>
      <c r="AM68" s="852"/>
      <c r="AN68" s="852"/>
      <c r="AO68" s="852"/>
      <c r="AP68" s="852">
        <v>1016</v>
      </c>
      <c r="AQ68" s="852"/>
      <c r="AR68" s="852"/>
      <c r="AS68" s="852"/>
      <c r="AT68" s="852"/>
      <c r="AU68" s="852">
        <v>482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529</v>
      </c>
      <c r="C69" s="860"/>
      <c r="D69" s="860"/>
      <c r="E69" s="860"/>
      <c r="F69" s="860"/>
      <c r="G69" s="860"/>
      <c r="H69" s="860"/>
      <c r="I69" s="860"/>
      <c r="J69" s="860"/>
      <c r="K69" s="860"/>
      <c r="L69" s="860"/>
      <c r="M69" s="860"/>
      <c r="N69" s="860"/>
      <c r="O69" s="860"/>
      <c r="P69" s="861"/>
      <c r="Q69" s="862">
        <v>195</v>
      </c>
      <c r="R69" s="817"/>
      <c r="S69" s="817"/>
      <c r="T69" s="817"/>
      <c r="U69" s="817"/>
      <c r="V69" s="817">
        <v>192</v>
      </c>
      <c r="W69" s="817"/>
      <c r="X69" s="817"/>
      <c r="Y69" s="817"/>
      <c r="Z69" s="817"/>
      <c r="AA69" s="817">
        <v>3</v>
      </c>
      <c r="AB69" s="817"/>
      <c r="AC69" s="817"/>
      <c r="AD69" s="817"/>
      <c r="AE69" s="817"/>
      <c r="AF69" s="817">
        <v>3</v>
      </c>
      <c r="AG69" s="817"/>
      <c r="AH69" s="817"/>
      <c r="AI69" s="817"/>
      <c r="AJ69" s="817"/>
      <c r="AK69" s="817" t="s">
        <v>473</v>
      </c>
      <c r="AL69" s="817"/>
      <c r="AM69" s="817"/>
      <c r="AN69" s="817"/>
      <c r="AO69" s="817"/>
      <c r="AP69" s="817" t="s">
        <v>473</v>
      </c>
      <c r="AQ69" s="817"/>
      <c r="AR69" s="817"/>
      <c r="AS69" s="817"/>
      <c r="AT69" s="817"/>
      <c r="AU69" s="817" t="s">
        <v>473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530</v>
      </c>
      <c r="C70" s="860"/>
      <c r="D70" s="860"/>
      <c r="E70" s="860"/>
      <c r="F70" s="860"/>
      <c r="G70" s="860"/>
      <c r="H70" s="860"/>
      <c r="I70" s="860"/>
      <c r="J70" s="860"/>
      <c r="K70" s="860"/>
      <c r="L70" s="860"/>
      <c r="M70" s="860"/>
      <c r="N70" s="860"/>
      <c r="O70" s="860"/>
      <c r="P70" s="861"/>
      <c r="Q70" s="862">
        <v>388</v>
      </c>
      <c r="R70" s="817"/>
      <c r="S70" s="817"/>
      <c r="T70" s="817"/>
      <c r="U70" s="817"/>
      <c r="V70" s="817">
        <v>283</v>
      </c>
      <c r="W70" s="817"/>
      <c r="X70" s="817"/>
      <c r="Y70" s="817"/>
      <c r="Z70" s="817"/>
      <c r="AA70" s="817">
        <v>104</v>
      </c>
      <c r="AB70" s="817"/>
      <c r="AC70" s="817"/>
      <c r="AD70" s="817"/>
      <c r="AE70" s="817"/>
      <c r="AF70" s="817">
        <v>104</v>
      </c>
      <c r="AG70" s="817"/>
      <c r="AH70" s="817"/>
      <c r="AI70" s="817"/>
      <c r="AJ70" s="817"/>
      <c r="AK70" s="817">
        <v>153</v>
      </c>
      <c r="AL70" s="817"/>
      <c r="AM70" s="817"/>
      <c r="AN70" s="817"/>
      <c r="AO70" s="817"/>
      <c r="AP70" s="817" t="s">
        <v>473</v>
      </c>
      <c r="AQ70" s="817"/>
      <c r="AR70" s="817"/>
      <c r="AS70" s="817"/>
      <c r="AT70" s="817"/>
      <c r="AU70" s="817" t="s">
        <v>473</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531</v>
      </c>
      <c r="C71" s="860"/>
      <c r="D71" s="860"/>
      <c r="E71" s="860"/>
      <c r="F71" s="860"/>
      <c r="G71" s="860"/>
      <c r="H71" s="860"/>
      <c r="I71" s="860"/>
      <c r="J71" s="860"/>
      <c r="K71" s="860"/>
      <c r="L71" s="860"/>
      <c r="M71" s="860"/>
      <c r="N71" s="860"/>
      <c r="O71" s="860"/>
      <c r="P71" s="861"/>
      <c r="Q71" s="862">
        <v>256025</v>
      </c>
      <c r="R71" s="817"/>
      <c r="S71" s="817"/>
      <c r="T71" s="817"/>
      <c r="U71" s="817"/>
      <c r="V71" s="817">
        <v>245776</v>
      </c>
      <c r="W71" s="817"/>
      <c r="X71" s="817"/>
      <c r="Y71" s="817"/>
      <c r="Z71" s="817"/>
      <c r="AA71" s="817">
        <v>10249</v>
      </c>
      <c r="AB71" s="817"/>
      <c r="AC71" s="817"/>
      <c r="AD71" s="817"/>
      <c r="AE71" s="817"/>
      <c r="AF71" s="817">
        <v>10249</v>
      </c>
      <c r="AG71" s="817"/>
      <c r="AH71" s="817"/>
      <c r="AI71" s="817"/>
      <c r="AJ71" s="817"/>
      <c r="AK71" s="817">
        <v>1593</v>
      </c>
      <c r="AL71" s="817"/>
      <c r="AM71" s="817"/>
      <c r="AN71" s="817"/>
      <c r="AO71" s="817"/>
      <c r="AP71" s="817" t="s">
        <v>473</v>
      </c>
      <c r="AQ71" s="817"/>
      <c r="AR71" s="817"/>
      <c r="AS71" s="817"/>
      <c r="AT71" s="817"/>
      <c r="AU71" s="817" t="s">
        <v>473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532</v>
      </c>
      <c r="C72" s="860"/>
      <c r="D72" s="860"/>
      <c r="E72" s="860"/>
      <c r="F72" s="860"/>
      <c r="G72" s="860"/>
      <c r="H72" s="860"/>
      <c r="I72" s="860"/>
      <c r="J72" s="860"/>
      <c r="K72" s="860"/>
      <c r="L72" s="860"/>
      <c r="M72" s="860"/>
      <c r="N72" s="860"/>
      <c r="O72" s="860"/>
      <c r="P72" s="861"/>
      <c r="Q72" s="862">
        <v>8349</v>
      </c>
      <c r="R72" s="817"/>
      <c r="S72" s="817"/>
      <c r="T72" s="817"/>
      <c r="U72" s="817"/>
      <c r="V72" s="817">
        <v>8162</v>
      </c>
      <c r="W72" s="817"/>
      <c r="X72" s="817"/>
      <c r="Y72" s="817"/>
      <c r="Z72" s="817"/>
      <c r="AA72" s="817">
        <v>187</v>
      </c>
      <c r="AB72" s="817"/>
      <c r="AC72" s="817"/>
      <c r="AD72" s="817"/>
      <c r="AE72" s="817"/>
      <c r="AF72" s="817">
        <v>187</v>
      </c>
      <c r="AG72" s="817"/>
      <c r="AH72" s="817"/>
      <c r="AI72" s="817"/>
      <c r="AJ72" s="817"/>
      <c r="AK72" s="817">
        <v>1670</v>
      </c>
      <c r="AL72" s="817"/>
      <c r="AM72" s="817"/>
      <c r="AN72" s="817"/>
      <c r="AO72" s="817"/>
      <c r="AP72" s="817" t="s">
        <v>473</v>
      </c>
      <c r="AQ72" s="817"/>
      <c r="AR72" s="817"/>
      <c r="AS72" s="817"/>
      <c r="AT72" s="817"/>
      <c r="AU72" s="817" t="s">
        <v>473</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533</v>
      </c>
      <c r="C73" s="860"/>
      <c r="D73" s="860"/>
      <c r="E73" s="860"/>
      <c r="F73" s="860"/>
      <c r="G73" s="860"/>
      <c r="H73" s="860"/>
      <c r="I73" s="860"/>
      <c r="J73" s="860"/>
      <c r="K73" s="860"/>
      <c r="L73" s="860"/>
      <c r="M73" s="860"/>
      <c r="N73" s="860"/>
      <c r="O73" s="860"/>
      <c r="P73" s="861"/>
      <c r="Q73" s="862">
        <v>13</v>
      </c>
      <c r="R73" s="817"/>
      <c r="S73" s="817"/>
      <c r="T73" s="817"/>
      <c r="U73" s="817"/>
      <c r="V73" s="817">
        <v>12</v>
      </c>
      <c r="W73" s="817"/>
      <c r="X73" s="817"/>
      <c r="Y73" s="817"/>
      <c r="Z73" s="817"/>
      <c r="AA73" s="817">
        <v>2</v>
      </c>
      <c r="AB73" s="817"/>
      <c r="AC73" s="817"/>
      <c r="AD73" s="817"/>
      <c r="AE73" s="817"/>
      <c r="AF73" s="817">
        <v>2</v>
      </c>
      <c r="AG73" s="817"/>
      <c r="AH73" s="817"/>
      <c r="AI73" s="817"/>
      <c r="AJ73" s="817"/>
      <c r="AK73" s="817">
        <v>7</v>
      </c>
      <c r="AL73" s="817"/>
      <c r="AM73" s="817"/>
      <c r="AN73" s="817"/>
      <c r="AO73" s="817"/>
      <c r="AP73" s="817" t="s">
        <v>473</v>
      </c>
      <c r="AQ73" s="817"/>
      <c r="AR73" s="817"/>
      <c r="AS73" s="817"/>
      <c r="AT73" s="817"/>
      <c r="AU73" s="817" t="s">
        <v>473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534</v>
      </c>
      <c r="C74" s="860"/>
      <c r="D74" s="860"/>
      <c r="E74" s="860"/>
      <c r="F74" s="860"/>
      <c r="G74" s="860"/>
      <c r="H74" s="860"/>
      <c r="I74" s="860"/>
      <c r="J74" s="860"/>
      <c r="K74" s="860"/>
      <c r="L74" s="860"/>
      <c r="M74" s="860"/>
      <c r="N74" s="860"/>
      <c r="O74" s="860"/>
      <c r="P74" s="861"/>
      <c r="Q74" s="862">
        <v>61</v>
      </c>
      <c r="R74" s="817"/>
      <c r="S74" s="817"/>
      <c r="T74" s="817"/>
      <c r="U74" s="817"/>
      <c r="V74" s="817">
        <v>54</v>
      </c>
      <c r="W74" s="817"/>
      <c r="X74" s="817"/>
      <c r="Y74" s="817"/>
      <c r="Z74" s="817"/>
      <c r="AA74" s="817">
        <v>7</v>
      </c>
      <c r="AB74" s="817"/>
      <c r="AC74" s="817"/>
      <c r="AD74" s="817"/>
      <c r="AE74" s="817"/>
      <c r="AF74" s="817">
        <v>7</v>
      </c>
      <c r="AG74" s="817"/>
      <c r="AH74" s="817"/>
      <c r="AI74" s="817"/>
      <c r="AJ74" s="817"/>
      <c r="AK74" s="817">
        <v>20</v>
      </c>
      <c r="AL74" s="817"/>
      <c r="AM74" s="817"/>
      <c r="AN74" s="817"/>
      <c r="AO74" s="817"/>
      <c r="AP74" s="817" t="s">
        <v>473</v>
      </c>
      <c r="AQ74" s="817"/>
      <c r="AR74" s="817"/>
      <c r="AS74" s="817"/>
      <c r="AT74" s="817"/>
      <c r="AU74" s="817" t="s">
        <v>473</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535</v>
      </c>
      <c r="C75" s="860"/>
      <c r="D75" s="860"/>
      <c r="E75" s="860"/>
      <c r="F75" s="860"/>
      <c r="G75" s="860"/>
      <c r="H75" s="860"/>
      <c r="I75" s="860"/>
      <c r="J75" s="860"/>
      <c r="K75" s="860"/>
      <c r="L75" s="860"/>
      <c r="M75" s="860"/>
      <c r="N75" s="860"/>
      <c r="O75" s="860"/>
      <c r="P75" s="861"/>
      <c r="Q75" s="865">
        <v>384</v>
      </c>
      <c r="R75" s="866"/>
      <c r="S75" s="866"/>
      <c r="T75" s="866"/>
      <c r="U75" s="816"/>
      <c r="V75" s="867">
        <v>340</v>
      </c>
      <c r="W75" s="866"/>
      <c r="X75" s="866"/>
      <c r="Y75" s="866"/>
      <c r="Z75" s="816"/>
      <c r="AA75" s="867">
        <v>44</v>
      </c>
      <c r="AB75" s="866"/>
      <c r="AC75" s="866"/>
      <c r="AD75" s="866"/>
      <c r="AE75" s="816"/>
      <c r="AF75" s="867">
        <v>44</v>
      </c>
      <c r="AG75" s="866"/>
      <c r="AH75" s="866"/>
      <c r="AI75" s="866"/>
      <c r="AJ75" s="816"/>
      <c r="AK75" s="867" t="s">
        <v>473</v>
      </c>
      <c r="AL75" s="866"/>
      <c r="AM75" s="866"/>
      <c r="AN75" s="866"/>
      <c r="AO75" s="816"/>
      <c r="AP75" s="867">
        <v>699</v>
      </c>
      <c r="AQ75" s="866"/>
      <c r="AR75" s="866"/>
      <c r="AS75" s="866"/>
      <c r="AT75" s="816"/>
      <c r="AU75" s="867">
        <v>319</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536</v>
      </c>
      <c r="C76" s="860"/>
      <c r="D76" s="860"/>
      <c r="E76" s="860"/>
      <c r="F76" s="860"/>
      <c r="G76" s="860"/>
      <c r="H76" s="860"/>
      <c r="I76" s="860"/>
      <c r="J76" s="860"/>
      <c r="K76" s="860"/>
      <c r="L76" s="860"/>
      <c r="M76" s="860"/>
      <c r="N76" s="860"/>
      <c r="O76" s="860"/>
      <c r="P76" s="861"/>
      <c r="Q76" s="865">
        <v>4711</v>
      </c>
      <c r="R76" s="866"/>
      <c r="S76" s="866"/>
      <c r="T76" s="866"/>
      <c r="U76" s="816"/>
      <c r="V76" s="867">
        <v>4694</v>
      </c>
      <c r="W76" s="866"/>
      <c r="X76" s="866"/>
      <c r="Y76" s="866"/>
      <c r="Z76" s="816"/>
      <c r="AA76" s="867">
        <v>17</v>
      </c>
      <c r="AB76" s="866"/>
      <c r="AC76" s="866"/>
      <c r="AD76" s="866"/>
      <c r="AE76" s="816"/>
      <c r="AF76" s="867">
        <v>17</v>
      </c>
      <c r="AG76" s="866"/>
      <c r="AH76" s="866"/>
      <c r="AI76" s="866"/>
      <c r="AJ76" s="816"/>
      <c r="AK76" s="867">
        <v>167</v>
      </c>
      <c r="AL76" s="866"/>
      <c r="AM76" s="866"/>
      <c r="AN76" s="866"/>
      <c r="AO76" s="816"/>
      <c r="AP76" s="867">
        <v>484</v>
      </c>
      <c r="AQ76" s="866"/>
      <c r="AR76" s="866"/>
      <c r="AS76" s="866"/>
      <c r="AT76" s="816"/>
      <c r="AU76" s="867">
        <v>398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537</v>
      </c>
      <c r="C77" s="860"/>
      <c r="D77" s="860"/>
      <c r="E77" s="860"/>
      <c r="F77" s="860"/>
      <c r="G77" s="860"/>
      <c r="H77" s="860"/>
      <c r="I77" s="860"/>
      <c r="J77" s="860"/>
      <c r="K77" s="860"/>
      <c r="L77" s="860"/>
      <c r="M77" s="860"/>
      <c r="N77" s="860"/>
      <c r="O77" s="860"/>
      <c r="P77" s="861"/>
      <c r="Q77" s="865">
        <v>156</v>
      </c>
      <c r="R77" s="866"/>
      <c r="S77" s="866"/>
      <c r="T77" s="866"/>
      <c r="U77" s="816"/>
      <c r="V77" s="867">
        <v>153</v>
      </c>
      <c r="W77" s="866"/>
      <c r="X77" s="866"/>
      <c r="Y77" s="866"/>
      <c r="Z77" s="816"/>
      <c r="AA77" s="867">
        <v>3</v>
      </c>
      <c r="AB77" s="866"/>
      <c r="AC77" s="866"/>
      <c r="AD77" s="866"/>
      <c r="AE77" s="816"/>
      <c r="AF77" s="867">
        <v>3</v>
      </c>
      <c r="AG77" s="866"/>
      <c r="AH77" s="866"/>
      <c r="AI77" s="866"/>
      <c r="AJ77" s="816"/>
      <c r="AK77" s="867" t="s">
        <v>473</v>
      </c>
      <c r="AL77" s="866"/>
      <c r="AM77" s="866"/>
      <c r="AN77" s="866"/>
      <c r="AO77" s="816"/>
      <c r="AP77" s="867">
        <v>178</v>
      </c>
      <c r="AQ77" s="866"/>
      <c r="AR77" s="866"/>
      <c r="AS77" s="866"/>
      <c r="AT77" s="816"/>
      <c r="AU77" s="867">
        <v>17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540</v>
      </c>
      <c r="C78" s="860"/>
      <c r="D78" s="860"/>
      <c r="E78" s="860"/>
      <c r="F78" s="860"/>
      <c r="G78" s="860"/>
      <c r="H78" s="860"/>
      <c r="I78" s="860"/>
      <c r="J78" s="860"/>
      <c r="K78" s="860"/>
      <c r="L78" s="860"/>
      <c r="M78" s="860"/>
      <c r="N78" s="860"/>
      <c r="O78" s="860"/>
      <c r="P78" s="861"/>
      <c r="Q78" s="862">
        <v>3158</v>
      </c>
      <c r="R78" s="817"/>
      <c r="S78" s="817"/>
      <c r="T78" s="817"/>
      <c r="U78" s="817"/>
      <c r="V78" s="817">
        <v>2987</v>
      </c>
      <c r="W78" s="817"/>
      <c r="X78" s="817"/>
      <c r="Y78" s="817"/>
      <c r="Z78" s="817"/>
      <c r="AA78" s="817">
        <v>171</v>
      </c>
      <c r="AB78" s="817"/>
      <c r="AC78" s="817"/>
      <c r="AD78" s="817"/>
      <c r="AE78" s="817"/>
      <c r="AF78" s="817">
        <v>168</v>
      </c>
      <c r="AG78" s="817"/>
      <c r="AH78" s="817"/>
      <c r="AI78" s="817"/>
      <c r="AJ78" s="817"/>
      <c r="AK78" s="817">
        <v>429</v>
      </c>
      <c r="AL78" s="817"/>
      <c r="AM78" s="817"/>
      <c r="AN78" s="817"/>
      <c r="AO78" s="817"/>
      <c r="AP78" s="817">
        <v>64</v>
      </c>
      <c r="AQ78" s="817"/>
      <c r="AR78" s="817"/>
      <c r="AS78" s="817"/>
      <c r="AT78" s="817"/>
      <c r="AU78" s="817">
        <v>63</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538</v>
      </c>
      <c r="C79" s="860"/>
      <c r="D79" s="860"/>
      <c r="E79" s="860"/>
      <c r="F79" s="860"/>
      <c r="G79" s="860"/>
      <c r="H79" s="860"/>
      <c r="I79" s="860"/>
      <c r="J79" s="860"/>
      <c r="K79" s="860"/>
      <c r="L79" s="860"/>
      <c r="M79" s="860"/>
      <c r="N79" s="860"/>
      <c r="O79" s="860"/>
      <c r="P79" s="861"/>
      <c r="Q79" s="862">
        <v>339</v>
      </c>
      <c r="R79" s="817"/>
      <c r="S79" s="817"/>
      <c r="T79" s="817"/>
      <c r="U79" s="817"/>
      <c r="V79" s="817">
        <v>339</v>
      </c>
      <c r="W79" s="817"/>
      <c r="X79" s="817"/>
      <c r="Y79" s="817"/>
      <c r="Z79" s="817"/>
      <c r="AA79" s="817" t="s">
        <v>473</v>
      </c>
      <c r="AB79" s="817"/>
      <c r="AC79" s="817"/>
      <c r="AD79" s="817"/>
      <c r="AE79" s="817"/>
      <c r="AF79" s="817" t="s">
        <v>473</v>
      </c>
      <c r="AG79" s="817"/>
      <c r="AH79" s="817"/>
      <c r="AI79" s="817"/>
      <c r="AJ79" s="817"/>
      <c r="AK79" s="817" t="s">
        <v>473</v>
      </c>
      <c r="AL79" s="817"/>
      <c r="AM79" s="817"/>
      <c r="AN79" s="817"/>
      <c r="AO79" s="817"/>
      <c r="AP79" s="817" t="s">
        <v>473</v>
      </c>
      <c r="AQ79" s="817"/>
      <c r="AR79" s="817"/>
      <c r="AS79" s="817"/>
      <c r="AT79" s="817"/>
      <c r="AU79" s="817" t="s">
        <v>473</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t="s">
        <v>539</v>
      </c>
      <c r="C80" s="860"/>
      <c r="D80" s="860"/>
      <c r="E80" s="860"/>
      <c r="F80" s="860"/>
      <c r="G80" s="860"/>
      <c r="H80" s="860"/>
      <c r="I80" s="860"/>
      <c r="J80" s="860"/>
      <c r="K80" s="860"/>
      <c r="L80" s="860"/>
      <c r="M80" s="860"/>
      <c r="N80" s="860"/>
      <c r="O80" s="860"/>
      <c r="P80" s="861"/>
      <c r="Q80" s="862">
        <v>201</v>
      </c>
      <c r="R80" s="817"/>
      <c r="S80" s="817"/>
      <c r="T80" s="817"/>
      <c r="U80" s="817"/>
      <c r="V80" s="817">
        <v>175</v>
      </c>
      <c r="W80" s="817"/>
      <c r="X80" s="817"/>
      <c r="Y80" s="817"/>
      <c r="Z80" s="817"/>
      <c r="AA80" s="817">
        <v>26</v>
      </c>
      <c r="AB80" s="817"/>
      <c r="AC80" s="817"/>
      <c r="AD80" s="817"/>
      <c r="AE80" s="817"/>
      <c r="AF80" s="817">
        <v>26</v>
      </c>
      <c r="AG80" s="817"/>
      <c r="AH80" s="817"/>
      <c r="AI80" s="817"/>
      <c r="AJ80" s="817"/>
      <c r="AK80" s="817" t="s">
        <v>473</v>
      </c>
      <c r="AL80" s="817"/>
      <c r="AM80" s="817"/>
      <c r="AN80" s="817"/>
      <c r="AO80" s="817"/>
      <c r="AP80" s="817" t="s">
        <v>473</v>
      </c>
      <c r="AQ80" s="817"/>
      <c r="AR80" s="817"/>
      <c r="AS80" s="817"/>
      <c r="AT80" s="817"/>
      <c r="AU80" s="817" t="s">
        <v>473</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366</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11083</v>
      </c>
      <c r="AG88" s="828"/>
      <c r="AH88" s="828"/>
      <c r="AI88" s="828"/>
      <c r="AJ88" s="828"/>
      <c r="AK88" s="825"/>
      <c r="AL88" s="825"/>
      <c r="AM88" s="825"/>
      <c r="AN88" s="825"/>
      <c r="AO88" s="825"/>
      <c r="AP88" s="828">
        <v>2480</v>
      </c>
      <c r="AQ88" s="828"/>
      <c r="AR88" s="828"/>
      <c r="AS88" s="828"/>
      <c r="AT88" s="828"/>
      <c r="AU88" s="828">
        <v>23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t="s">
        <v>546</v>
      </c>
      <c r="CX102" s="836"/>
      <c r="CY102" s="836"/>
      <c r="CZ102" s="836"/>
      <c r="DA102" s="879"/>
      <c r="DB102" s="878">
        <v>53</v>
      </c>
      <c r="DC102" s="836"/>
      <c r="DD102" s="836"/>
      <c r="DE102" s="836"/>
      <c r="DF102" s="879"/>
      <c r="DG102" s="878" t="s">
        <v>546</v>
      </c>
      <c r="DH102" s="836"/>
      <c r="DI102" s="836"/>
      <c r="DJ102" s="836"/>
      <c r="DK102" s="879"/>
      <c r="DL102" s="878" t="s">
        <v>546</v>
      </c>
      <c r="DM102" s="836"/>
      <c r="DN102" s="836"/>
      <c r="DO102" s="836"/>
      <c r="DP102" s="879"/>
      <c r="DQ102" s="878" t="s">
        <v>545</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285</v>
      </c>
      <c r="AG109" s="881"/>
      <c r="AH109" s="881"/>
      <c r="AI109" s="881"/>
      <c r="AJ109" s="882"/>
      <c r="AK109" s="880" t="s">
        <v>284</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285</v>
      </c>
      <c r="BW109" s="881"/>
      <c r="BX109" s="881"/>
      <c r="BY109" s="881"/>
      <c r="BZ109" s="882"/>
      <c r="CA109" s="880" t="s">
        <v>284</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285</v>
      </c>
      <c r="DM109" s="881"/>
      <c r="DN109" s="881"/>
      <c r="DO109" s="881"/>
      <c r="DP109" s="882"/>
      <c r="DQ109" s="880" t="s">
        <v>284</v>
      </c>
      <c r="DR109" s="881"/>
      <c r="DS109" s="881"/>
      <c r="DT109" s="881"/>
      <c r="DU109" s="882"/>
      <c r="DV109" s="880" t="s">
        <v>400</v>
      </c>
      <c r="DW109" s="881"/>
      <c r="DX109" s="881"/>
      <c r="DY109" s="881"/>
      <c r="DZ109" s="883"/>
    </row>
    <row r="110" spans="1:131" s="197" customFormat="1" ht="26.25" customHeight="1" x14ac:dyDescent="0.15">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295081</v>
      </c>
      <c r="AB110" s="888"/>
      <c r="AC110" s="888"/>
      <c r="AD110" s="888"/>
      <c r="AE110" s="889"/>
      <c r="AF110" s="890">
        <v>250082</v>
      </c>
      <c r="AG110" s="888"/>
      <c r="AH110" s="888"/>
      <c r="AI110" s="888"/>
      <c r="AJ110" s="889"/>
      <c r="AK110" s="890">
        <v>228564</v>
      </c>
      <c r="AL110" s="888"/>
      <c r="AM110" s="888"/>
      <c r="AN110" s="888"/>
      <c r="AO110" s="889"/>
      <c r="AP110" s="891">
        <v>13.3</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2034607</v>
      </c>
      <c r="BR110" s="925"/>
      <c r="BS110" s="925"/>
      <c r="BT110" s="925"/>
      <c r="BU110" s="925"/>
      <c r="BV110" s="925">
        <v>1991430</v>
      </c>
      <c r="BW110" s="925"/>
      <c r="BX110" s="925"/>
      <c r="BY110" s="925"/>
      <c r="BZ110" s="925"/>
      <c r="CA110" s="925">
        <v>2056347</v>
      </c>
      <c r="CB110" s="925"/>
      <c r="CC110" s="925"/>
      <c r="CD110" s="925"/>
      <c r="CE110" s="925"/>
      <c r="CF110" s="939">
        <v>119.5</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166202</v>
      </c>
      <c r="BR111" s="918"/>
      <c r="BS111" s="918"/>
      <c r="BT111" s="918"/>
      <c r="BU111" s="918"/>
      <c r="BV111" s="918">
        <v>143291</v>
      </c>
      <c r="BW111" s="918"/>
      <c r="BX111" s="918"/>
      <c r="BY111" s="918"/>
      <c r="BZ111" s="918"/>
      <c r="CA111" s="918">
        <v>120012</v>
      </c>
      <c r="CB111" s="918"/>
      <c r="CC111" s="918"/>
      <c r="CD111" s="918"/>
      <c r="CE111" s="918"/>
      <c r="CF111" s="912">
        <v>7</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3040506</v>
      </c>
      <c r="BR112" s="918"/>
      <c r="BS112" s="918"/>
      <c r="BT112" s="918"/>
      <c r="BU112" s="918"/>
      <c r="BV112" s="918">
        <v>2766200</v>
      </c>
      <c r="BW112" s="918"/>
      <c r="BX112" s="918"/>
      <c r="BY112" s="918"/>
      <c r="BZ112" s="918"/>
      <c r="CA112" s="918">
        <v>2679194</v>
      </c>
      <c r="CB112" s="918"/>
      <c r="CC112" s="918"/>
      <c r="CD112" s="918"/>
      <c r="CE112" s="918"/>
      <c r="CF112" s="912">
        <v>155.69999999999999</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259736</v>
      </c>
      <c r="AB113" s="932"/>
      <c r="AC113" s="932"/>
      <c r="AD113" s="932"/>
      <c r="AE113" s="933"/>
      <c r="AF113" s="934">
        <v>269733</v>
      </c>
      <c r="AG113" s="932"/>
      <c r="AH113" s="932"/>
      <c r="AI113" s="932"/>
      <c r="AJ113" s="933"/>
      <c r="AK113" s="934">
        <v>298532</v>
      </c>
      <c r="AL113" s="932"/>
      <c r="AM113" s="932"/>
      <c r="AN113" s="932"/>
      <c r="AO113" s="933"/>
      <c r="AP113" s="935">
        <v>17.3</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252821</v>
      </c>
      <c r="BR113" s="918"/>
      <c r="BS113" s="918"/>
      <c r="BT113" s="918"/>
      <c r="BU113" s="918"/>
      <c r="BV113" s="918">
        <v>241561</v>
      </c>
      <c r="BW113" s="918"/>
      <c r="BX113" s="918"/>
      <c r="BY113" s="918"/>
      <c r="BZ113" s="918"/>
      <c r="CA113" s="918">
        <v>208205</v>
      </c>
      <c r="CB113" s="918"/>
      <c r="CC113" s="918"/>
      <c r="CD113" s="918"/>
      <c r="CE113" s="918"/>
      <c r="CF113" s="912">
        <v>12.1</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35224</v>
      </c>
      <c r="AB114" s="957"/>
      <c r="AC114" s="957"/>
      <c r="AD114" s="957"/>
      <c r="AE114" s="958"/>
      <c r="AF114" s="959">
        <v>37845</v>
      </c>
      <c r="AG114" s="957"/>
      <c r="AH114" s="957"/>
      <c r="AI114" s="957"/>
      <c r="AJ114" s="958"/>
      <c r="AK114" s="959">
        <v>34143</v>
      </c>
      <c r="AL114" s="957"/>
      <c r="AM114" s="957"/>
      <c r="AN114" s="957"/>
      <c r="AO114" s="958"/>
      <c r="AP114" s="960">
        <v>2</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355824</v>
      </c>
      <c r="BR114" s="918"/>
      <c r="BS114" s="918"/>
      <c r="BT114" s="918"/>
      <c r="BU114" s="918"/>
      <c r="BV114" s="918">
        <v>390311</v>
      </c>
      <c r="BW114" s="918"/>
      <c r="BX114" s="918"/>
      <c r="BY114" s="918"/>
      <c r="BZ114" s="918"/>
      <c r="CA114" s="918">
        <v>423773</v>
      </c>
      <c r="CB114" s="918"/>
      <c r="CC114" s="918"/>
      <c r="CD114" s="918"/>
      <c r="CE114" s="918"/>
      <c r="CF114" s="912">
        <v>24.6</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38131</v>
      </c>
      <c r="AB115" s="932"/>
      <c r="AC115" s="932"/>
      <c r="AD115" s="932"/>
      <c r="AE115" s="933"/>
      <c r="AF115" s="934">
        <v>25576</v>
      </c>
      <c r="AG115" s="932"/>
      <c r="AH115" s="932"/>
      <c r="AI115" s="932"/>
      <c r="AJ115" s="933"/>
      <c r="AK115" s="934">
        <v>25569</v>
      </c>
      <c r="AL115" s="932"/>
      <c r="AM115" s="932"/>
      <c r="AN115" s="932"/>
      <c r="AO115" s="933"/>
      <c r="AP115" s="935">
        <v>1.5</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30</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1538</v>
      </c>
      <c r="DH116" s="957"/>
      <c r="DI116" s="957"/>
      <c r="DJ116" s="957"/>
      <c r="DK116" s="958"/>
      <c r="DL116" s="959">
        <v>1281</v>
      </c>
      <c r="DM116" s="957"/>
      <c r="DN116" s="957"/>
      <c r="DO116" s="957"/>
      <c r="DP116" s="958"/>
      <c r="DQ116" s="959">
        <v>1019</v>
      </c>
      <c r="DR116" s="957"/>
      <c r="DS116" s="957"/>
      <c r="DT116" s="957"/>
      <c r="DU116" s="958"/>
      <c r="DV116" s="960">
        <v>0.1</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628202</v>
      </c>
      <c r="AB117" s="964"/>
      <c r="AC117" s="964"/>
      <c r="AD117" s="964"/>
      <c r="AE117" s="965"/>
      <c r="AF117" s="963">
        <v>583236</v>
      </c>
      <c r="AG117" s="964"/>
      <c r="AH117" s="964"/>
      <c r="AI117" s="964"/>
      <c r="AJ117" s="965"/>
      <c r="AK117" s="963">
        <v>586808</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285</v>
      </c>
      <c r="AG118" s="881"/>
      <c r="AH118" s="881"/>
      <c r="AI118" s="881"/>
      <c r="AJ118" s="882"/>
      <c r="AK118" s="880" t="s">
        <v>284</v>
      </c>
      <c r="AL118" s="881"/>
      <c r="AM118" s="881"/>
      <c r="AN118" s="881"/>
      <c r="AO118" s="882"/>
      <c r="AP118" s="988" t="s">
        <v>400</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428</v>
      </c>
      <c r="BP118" s="992"/>
      <c r="BQ118" s="983">
        <v>5849960</v>
      </c>
      <c r="BR118" s="984"/>
      <c r="BS118" s="984"/>
      <c r="BT118" s="984"/>
      <c r="BU118" s="984"/>
      <c r="BV118" s="984">
        <v>5532793</v>
      </c>
      <c r="BW118" s="984"/>
      <c r="BX118" s="984"/>
      <c r="BY118" s="984"/>
      <c r="BZ118" s="984"/>
      <c r="CA118" s="984">
        <v>5487531</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2224380</v>
      </c>
      <c r="BR119" s="925"/>
      <c r="BS119" s="925"/>
      <c r="BT119" s="925"/>
      <c r="BU119" s="925"/>
      <c r="BV119" s="925">
        <v>2699009</v>
      </c>
      <c r="BW119" s="925"/>
      <c r="BX119" s="925"/>
      <c r="BY119" s="925"/>
      <c r="BZ119" s="925"/>
      <c r="CA119" s="925">
        <v>2894457</v>
      </c>
      <c r="CB119" s="925"/>
      <c r="CC119" s="925"/>
      <c r="CD119" s="925"/>
      <c r="CE119" s="925"/>
      <c r="CF119" s="939">
        <v>168.2</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164664</v>
      </c>
      <c r="DH119" s="996"/>
      <c r="DI119" s="996"/>
      <c r="DJ119" s="996"/>
      <c r="DK119" s="997"/>
      <c r="DL119" s="998">
        <v>142010</v>
      </c>
      <c r="DM119" s="996"/>
      <c r="DN119" s="996"/>
      <c r="DO119" s="996"/>
      <c r="DP119" s="997"/>
      <c r="DQ119" s="998">
        <v>118993</v>
      </c>
      <c r="DR119" s="996"/>
      <c r="DS119" s="996"/>
      <c r="DT119" s="996"/>
      <c r="DU119" s="997"/>
      <c r="DV119" s="999">
        <v>6.9</v>
      </c>
      <c r="DW119" s="1000"/>
      <c r="DX119" s="1000"/>
      <c r="DY119" s="1000"/>
      <c r="DZ119" s="1001"/>
    </row>
    <row r="120" spans="1:130" s="197" customFormat="1" ht="26.25" customHeight="1" x14ac:dyDescent="0.15">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434</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2517757</v>
      </c>
      <c r="DH120" s="925"/>
      <c r="DI120" s="925"/>
      <c r="DJ120" s="925"/>
      <c r="DK120" s="925"/>
      <c r="DL120" s="925">
        <v>2285478</v>
      </c>
      <c r="DM120" s="925"/>
      <c r="DN120" s="925"/>
      <c r="DO120" s="925"/>
      <c r="DP120" s="925"/>
      <c r="DQ120" s="925">
        <v>2238520</v>
      </c>
      <c r="DR120" s="925"/>
      <c r="DS120" s="925"/>
      <c r="DT120" s="925"/>
      <c r="DU120" s="925"/>
      <c r="DV120" s="926">
        <v>130.1</v>
      </c>
      <c r="DW120" s="926"/>
      <c r="DX120" s="926"/>
      <c r="DY120" s="926"/>
      <c r="DZ120" s="927"/>
    </row>
    <row r="121" spans="1:130" s="197" customFormat="1" ht="26.25" customHeight="1" x14ac:dyDescent="0.15">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4121771</v>
      </c>
      <c r="BR121" s="984"/>
      <c r="BS121" s="984"/>
      <c r="BT121" s="984"/>
      <c r="BU121" s="984"/>
      <c r="BV121" s="984">
        <v>3914371</v>
      </c>
      <c r="BW121" s="984"/>
      <c r="BX121" s="984"/>
      <c r="BY121" s="984"/>
      <c r="BZ121" s="984"/>
      <c r="CA121" s="984">
        <v>3867368</v>
      </c>
      <c r="CB121" s="984"/>
      <c r="CC121" s="984"/>
      <c r="CD121" s="984"/>
      <c r="CE121" s="984"/>
      <c r="CF121" s="1022">
        <v>224.7</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283207</v>
      </c>
      <c r="DH121" s="918"/>
      <c r="DI121" s="918"/>
      <c r="DJ121" s="918"/>
      <c r="DK121" s="918"/>
      <c r="DL121" s="918">
        <v>265689</v>
      </c>
      <c r="DM121" s="918"/>
      <c r="DN121" s="918"/>
      <c r="DO121" s="918"/>
      <c r="DP121" s="918"/>
      <c r="DQ121" s="918">
        <v>250518</v>
      </c>
      <c r="DR121" s="918"/>
      <c r="DS121" s="918"/>
      <c r="DT121" s="918"/>
      <c r="DU121" s="918"/>
      <c r="DV121" s="919">
        <v>14.6</v>
      </c>
      <c r="DW121" s="919"/>
      <c r="DX121" s="919"/>
      <c r="DY121" s="919"/>
      <c r="DZ121" s="920"/>
    </row>
    <row r="122" spans="1:130" s="197" customFormat="1" ht="26.25" customHeight="1" x14ac:dyDescent="0.15">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437</v>
      </c>
      <c r="BP122" s="992"/>
      <c r="BQ122" s="1032">
        <v>6346151</v>
      </c>
      <c r="BR122" s="1033"/>
      <c r="BS122" s="1033"/>
      <c r="BT122" s="1033"/>
      <c r="BU122" s="1033"/>
      <c r="BV122" s="1033">
        <v>6613380</v>
      </c>
      <c r="BW122" s="1033"/>
      <c r="BX122" s="1033"/>
      <c r="BY122" s="1033"/>
      <c r="BZ122" s="1033"/>
      <c r="CA122" s="1033">
        <v>6761825</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239542</v>
      </c>
      <c r="DH122" s="918"/>
      <c r="DI122" s="918"/>
      <c r="DJ122" s="918"/>
      <c r="DK122" s="918"/>
      <c r="DL122" s="918">
        <v>215033</v>
      </c>
      <c r="DM122" s="918"/>
      <c r="DN122" s="918"/>
      <c r="DO122" s="918"/>
      <c r="DP122" s="918"/>
      <c r="DQ122" s="918">
        <v>190156</v>
      </c>
      <c r="DR122" s="918"/>
      <c r="DS122" s="918"/>
      <c r="DT122" s="918"/>
      <c r="DU122" s="918"/>
      <c r="DV122" s="919">
        <v>11</v>
      </c>
      <c r="DW122" s="919"/>
      <c r="DX122" s="919"/>
      <c r="DY122" s="919"/>
      <c r="DZ122" s="920"/>
    </row>
    <row r="123" spans="1:130" s="197" customFormat="1" ht="26.25" customHeight="1" thickBot="1" x14ac:dyDescent="0.2">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293</v>
      </c>
      <c r="AB123" s="957"/>
      <c r="AC123" s="957"/>
      <c r="AD123" s="957"/>
      <c r="AE123" s="958"/>
      <c r="AF123" s="959">
        <v>287</v>
      </c>
      <c r="AG123" s="957"/>
      <c r="AH123" s="957"/>
      <c r="AI123" s="957"/>
      <c r="AJ123" s="958"/>
      <c r="AK123" s="959">
        <v>280</v>
      </c>
      <c r="AL123" s="957"/>
      <c r="AM123" s="957"/>
      <c r="AN123" s="957"/>
      <c r="AO123" s="958"/>
      <c r="AP123" s="960">
        <v>0</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33646</v>
      </c>
      <c r="AB126" s="957"/>
      <c r="AC126" s="957"/>
      <c r="AD126" s="957"/>
      <c r="AE126" s="958"/>
      <c r="AF126" s="959">
        <v>22654</v>
      </c>
      <c r="AG126" s="957"/>
      <c r="AH126" s="957"/>
      <c r="AI126" s="957"/>
      <c r="AJ126" s="958"/>
      <c r="AK126" s="959">
        <v>23017</v>
      </c>
      <c r="AL126" s="957"/>
      <c r="AM126" s="957"/>
      <c r="AN126" s="957"/>
      <c r="AO126" s="958"/>
      <c r="AP126" s="960">
        <v>1.3</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4192</v>
      </c>
      <c r="AB127" s="957"/>
      <c r="AC127" s="957"/>
      <c r="AD127" s="957"/>
      <c r="AE127" s="958"/>
      <c r="AF127" s="959">
        <v>2635</v>
      </c>
      <c r="AG127" s="957"/>
      <c r="AH127" s="957"/>
      <c r="AI127" s="957"/>
      <c r="AJ127" s="958"/>
      <c r="AK127" s="959">
        <v>2272</v>
      </c>
      <c r="AL127" s="957"/>
      <c r="AM127" s="957"/>
      <c r="AN127" s="957"/>
      <c r="AO127" s="958"/>
      <c r="AP127" s="960">
        <v>0.1</v>
      </c>
      <c r="AQ127" s="961"/>
      <c r="AR127" s="961"/>
      <c r="AS127" s="961"/>
      <c r="AT127" s="962"/>
      <c r="AU127" s="233"/>
      <c r="AV127" s="233"/>
      <c r="AW127" s="233"/>
      <c r="AX127" s="884" t="s">
        <v>448</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t="s">
        <v>111</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2142867</v>
      </c>
      <c r="AB129" s="957"/>
      <c r="AC129" s="957"/>
      <c r="AD129" s="957"/>
      <c r="AE129" s="958"/>
      <c r="AF129" s="959">
        <v>2172632</v>
      </c>
      <c r="AG129" s="957"/>
      <c r="AH129" s="957"/>
      <c r="AI129" s="957"/>
      <c r="AJ129" s="958"/>
      <c r="AK129" s="959">
        <v>2161483</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432469</v>
      </c>
      <c r="AB130" s="957"/>
      <c r="AC130" s="957"/>
      <c r="AD130" s="957"/>
      <c r="AE130" s="958"/>
      <c r="AF130" s="959">
        <v>458731</v>
      </c>
      <c r="AG130" s="957"/>
      <c r="AH130" s="957"/>
      <c r="AI130" s="957"/>
      <c r="AJ130" s="958"/>
      <c r="AK130" s="959">
        <v>440346</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1710398</v>
      </c>
      <c r="AB131" s="996"/>
      <c r="AC131" s="996"/>
      <c r="AD131" s="996"/>
      <c r="AE131" s="997"/>
      <c r="AF131" s="998">
        <v>1713901</v>
      </c>
      <c r="AG131" s="996"/>
      <c r="AH131" s="996"/>
      <c r="AI131" s="996"/>
      <c r="AJ131" s="997"/>
      <c r="AK131" s="998">
        <v>1721137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11.44371076</v>
      </c>
      <c r="AB132" s="1102"/>
      <c r="AC132" s="1102"/>
      <c r="AD132" s="1102"/>
      <c r="AE132" s="1103"/>
      <c r="AF132" s="1104">
        <v>7.2644219239999996</v>
      </c>
      <c r="AG132" s="1102"/>
      <c r="AH132" s="1102"/>
      <c r="AI132" s="1102"/>
      <c r="AJ132" s="1103"/>
      <c r="AK132" s="1104">
        <v>8.509607312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13</v>
      </c>
      <c r="AB133" s="1109"/>
      <c r="AC133" s="1109"/>
      <c r="AD133" s="1109"/>
      <c r="AE133" s="1110"/>
      <c r="AF133" s="1108">
        <v>10.4</v>
      </c>
      <c r="AG133" s="1109"/>
      <c r="AH133" s="1109"/>
      <c r="AI133" s="1109"/>
      <c r="AJ133" s="1110"/>
      <c r="AK133" s="1108">
        <v>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05"/>
  <sheetViews>
    <sheetView showGridLines="0" view="pageBreakPreview" topLeftCell="S58" zoomScaleNormal="85" zoomScaleSheetLayoutView="55" workbookViewId="0">
      <selection activeCell="AB95" sqref="AB9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topLeftCell="R52" zoomScale="84" zoomScaleNormal="84"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3"/>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5" t="s">
        <v>464</v>
      </c>
      <c r="L7" s="254"/>
      <c r="M7" s="255" t="s">
        <v>465</v>
      </c>
      <c r="N7" s="256"/>
    </row>
    <row r="8" spans="1:16" x14ac:dyDescent="0.15">
      <c r="A8" s="248"/>
      <c r="B8" s="244"/>
      <c r="C8" s="244"/>
      <c r="D8" s="244"/>
      <c r="E8" s="244"/>
      <c r="F8" s="244"/>
      <c r="G8" s="257"/>
      <c r="H8" s="258"/>
      <c r="I8" s="258"/>
      <c r="J8" s="259"/>
      <c r="K8" s="1116"/>
      <c r="L8" s="260" t="s">
        <v>466</v>
      </c>
      <c r="M8" s="261" t="s">
        <v>467</v>
      </c>
      <c r="N8" s="262" t="s">
        <v>468</v>
      </c>
    </row>
    <row r="9" spans="1:16" x14ac:dyDescent="0.15">
      <c r="A9" s="248"/>
      <c r="B9" s="244"/>
      <c r="C9" s="244"/>
      <c r="D9" s="244"/>
      <c r="E9" s="244"/>
      <c r="F9" s="244"/>
      <c r="G9" s="1117" t="s">
        <v>469</v>
      </c>
      <c r="H9" s="1118"/>
      <c r="I9" s="1118"/>
      <c r="J9" s="1119"/>
      <c r="K9" s="263">
        <v>446215</v>
      </c>
      <c r="L9" s="264">
        <v>93841</v>
      </c>
      <c r="M9" s="265">
        <v>183831</v>
      </c>
      <c r="N9" s="266">
        <v>-49</v>
      </c>
    </row>
    <row r="10" spans="1:16" x14ac:dyDescent="0.15">
      <c r="A10" s="248"/>
      <c r="B10" s="244"/>
      <c r="C10" s="244"/>
      <c r="D10" s="244"/>
      <c r="E10" s="244"/>
      <c r="F10" s="244"/>
      <c r="G10" s="1117" t="s">
        <v>470</v>
      </c>
      <c r="H10" s="1118"/>
      <c r="I10" s="1118"/>
      <c r="J10" s="1119"/>
      <c r="K10" s="267">
        <v>52533</v>
      </c>
      <c r="L10" s="268">
        <v>11048</v>
      </c>
      <c r="M10" s="269">
        <v>17818</v>
      </c>
      <c r="N10" s="270">
        <v>-38</v>
      </c>
    </row>
    <row r="11" spans="1:16" ht="13.5" customHeight="1" x14ac:dyDescent="0.15">
      <c r="A11" s="248"/>
      <c r="B11" s="244"/>
      <c r="C11" s="244"/>
      <c r="D11" s="244"/>
      <c r="E11" s="244"/>
      <c r="F11" s="244"/>
      <c r="G11" s="1117" t="s">
        <v>471</v>
      </c>
      <c r="H11" s="1118"/>
      <c r="I11" s="1118"/>
      <c r="J11" s="1119"/>
      <c r="K11" s="267">
        <v>82920</v>
      </c>
      <c r="L11" s="268">
        <v>17438</v>
      </c>
      <c r="M11" s="269">
        <v>26667</v>
      </c>
      <c r="N11" s="270">
        <v>-34.6</v>
      </c>
    </row>
    <row r="12" spans="1:16" ht="13.5" customHeight="1" x14ac:dyDescent="0.15">
      <c r="A12" s="248"/>
      <c r="B12" s="244"/>
      <c r="C12" s="244"/>
      <c r="D12" s="244"/>
      <c r="E12" s="244"/>
      <c r="F12" s="244"/>
      <c r="G12" s="1117" t="s">
        <v>472</v>
      </c>
      <c r="H12" s="1118"/>
      <c r="I12" s="1118"/>
      <c r="J12" s="1119"/>
      <c r="K12" s="267" t="s">
        <v>473</v>
      </c>
      <c r="L12" s="268" t="s">
        <v>473</v>
      </c>
      <c r="M12" s="269">
        <v>2490</v>
      </c>
      <c r="N12" s="270" t="s">
        <v>473</v>
      </c>
    </row>
    <row r="13" spans="1:16" ht="13.5" customHeight="1" x14ac:dyDescent="0.15">
      <c r="A13" s="248"/>
      <c r="B13" s="244"/>
      <c r="C13" s="244"/>
      <c r="D13" s="244"/>
      <c r="E13" s="244"/>
      <c r="F13" s="244"/>
      <c r="G13" s="1117" t="s">
        <v>474</v>
      </c>
      <c r="H13" s="1118"/>
      <c r="I13" s="1118"/>
      <c r="J13" s="1119"/>
      <c r="K13" s="267" t="s">
        <v>473</v>
      </c>
      <c r="L13" s="268" t="s">
        <v>473</v>
      </c>
      <c r="M13" s="269" t="s">
        <v>473</v>
      </c>
      <c r="N13" s="270" t="s">
        <v>473</v>
      </c>
    </row>
    <row r="14" spans="1:16" ht="13.5" customHeight="1" x14ac:dyDescent="0.15">
      <c r="A14" s="248"/>
      <c r="B14" s="244"/>
      <c r="C14" s="244"/>
      <c r="D14" s="244"/>
      <c r="E14" s="244"/>
      <c r="F14" s="244"/>
      <c r="G14" s="1117" t="s">
        <v>475</v>
      </c>
      <c r="H14" s="1118"/>
      <c r="I14" s="1118"/>
      <c r="J14" s="1119"/>
      <c r="K14" s="267">
        <v>15763</v>
      </c>
      <c r="L14" s="268">
        <v>3315</v>
      </c>
      <c r="M14" s="269">
        <v>9105</v>
      </c>
      <c r="N14" s="270">
        <v>-63.6</v>
      </c>
    </row>
    <row r="15" spans="1:16" ht="13.5" customHeight="1" x14ac:dyDescent="0.15">
      <c r="A15" s="248"/>
      <c r="B15" s="244"/>
      <c r="C15" s="244"/>
      <c r="D15" s="244"/>
      <c r="E15" s="244"/>
      <c r="F15" s="244"/>
      <c r="G15" s="1117" t="s">
        <v>476</v>
      </c>
      <c r="H15" s="1118"/>
      <c r="I15" s="1118"/>
      <c r="J15" s="1119"/>
      <c r="K15" s="267">
        <v>7510</v>
      </c>
      <c r="L15" s="268">
        <v>1579</v>
      </c>
      <c r="M15" s="269">
        <v>5055</v>
      </c>
      <c r="N15" s="270">
        <v>-68.8</v>
      </c>
    </row>
    <row r="16" spans="1:16" x14ac:dyDescent="0.15">
      <c r="A16" s="248"/>
      <c r="B16" s="244"/>
      <c r="C16" s="244"/>
      <c r="D16" s="244"/>
      <c r="E16" s="244"/>
      <c r="F16" s="244"/>
      <c r="G16" s="1120" t="s">
        <v>477</v>
      </c>
      <c r="H16" s="1121"/>
      <c r="I16" s="1121"/>
      <c r="J16" s="1122"/>
      <c r="K16" s="268">
        <v>-35919</v>
      </c>
      <c r="L16" s="268">
        <v>-7554</v>
      </c>
      <c r="M16" s="269">
        <v>-22864</v>
      </c>
      <c r="N16" s="270">
        <v>-67</v>
      </c>
    </row>
    <row r="17" spans="1:16" x14ac:dyDescent="0.15">
      <c r="A17" s="248"/>
      <c r="B17" s="244"/>
      <c r="C17" s="244"/>
      <c r="D17" s="244"/>
      <c r="E17" s="244"/>
      <c r="F17" s="244"/>
      <c r="G17" s="1120" t="s">
        <v>169</v>
      </c>
      <c r="H17" s="1121"/>
      <c r="I17" s="1121"/>
      <c r="J17" s="1122"/>
      <c r="K17" s="268">
        <v>569022</v>
      </c>
      <c r="L17" s="268">
        <v>119668</v>
      </c>
      <c r="M17" s="269">
        <v>222101</v>
      </c>
      <c r="N17" s="270">
        <v>-46.1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2" t="s">
        <v>482</v>
      </c>
      <c r="H21" s="1113"/>
      <c r="I21" s="1113"/>
      <c r="J21" s="1114"/>
      <c r="K21" s="280">
        <v>9.67</v>
      </c>
      <c r="L21" s="281">
        <v>20.61</v>
      </c>
      <c r="M21" s="282">
        <v>-10.94</v>
      </c>
      <c r="N21" s="249"/>
      <c r="O21" s="283"/>
      <c r="P21" s="279"/>
    </row>
    <row r="22" spans="1:16" s="284" customFormat="1" x14ac:dyDescent="0.15">
      <c r="A22" s="279"/>
      <c r="B22" s="249"/>
      <c r="C22" s="249"/>
      <c r="D22" s="249"/>
      <c r="E22" s="249"/>
      <c r="F22" s="249"/>
      <c r="G22" s="1112" t="s">
        <v>483</v>
      </c>
      <c r="H22" s="1113"/>
      <c r="I22" s="1113"/>
      <c r="J22" s="1114"/>
      <c r="K22" s="285">
        <v>93.6</v>
      </c>
      <c r="L22" s="286">
        <v>94.6</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5" t="s">
        <v>464</v>
      </c>
      <c r="L30" s="254"/>
      <c r="M30" s="255" t="s">
        <v>465</v>
      </c>
      <c r="N30" s="256"/>
    </row>
    <row r="31" spans="1:16" x14ac:dyDescent="0.15">
      <c r="A31" s="248"/>
      <c r="B31" s="244"/>
      <c r="C31" s="244"/>
      <c r="D31" s="244"/>
      <c r="E31" s="244"/>
      <c r="F31" s="244"/>
      <c r="G31" s="257"/>
      <c r="H31" s="258"/>
      <c r="I31" s="258"/>
      <c r="J31" s="259"/>
      <c r="K31" s="1116"/>
      <c r="L31" s="260" t="s">
        <v>466</v>
      </c>
      <c r="M31" s="261" t="s">
        <v>467</v>
      </c>
      <c r="N31" s="262" t="s">
        <v>468</v>
      </c>
    </row>
    <row r="32" spans="1:16" ht="27" customHeight="1" x14ac:dyDescent="0.15">
      <c r="A32" s="248"/>
      <c r="B32" s="244"/>
      <c r="C32" s="244"/>
      <c r="D32" s="244"/>
      <c r="E32" s="244"/>
      <c r="F32" s="244"/>
      <c r="G32" s="1128" t="s">
        <v>487</v>
      </c>
      <c r="H32" s="1129"/>
      <c r="I32" s="1129"/>
      <c r="J32" s="1130"/>
      <c r="K32" s="294">
        <v>228564</v>
      </c>
      <c r="L32" s="294">
        <v>48068</v>
      </c>
      <c r="M32" s="295">
        <v>144540</v>
      </c>
      <c r="N32" s="296">
        <v>-66.7</v>
      </c>
    </row>
    <row r="33" spans="1:16" ht="13.5" customHeight="1" x14ac:dyDescent="0.15">
      <c r="A33" s="248"/>
      <c r="B33" s="244"/>
      <c r="C33" s="244"/>
      <c r="D33" s="244"/>
      <c r="E33" s="244"/>
      <c r="F33" s="244"/>
      <c r="G33" s="1128" t="s">
        <v>488</v>
      </c>
      <c r="H33" s="1129"/>
      <c r="I33" s="1129"/>
      <c r="J33" s="1130"/>
      <c r="K33" s="294" t="s">
        <v>473</v>
      </c>
      <c r="L33" s="294" t="s">
        <v>473</v>
      </c>
      <c r="M33" s="295" t="s">
        <v>473</v>
      </c>
      <c r="N33" s="296" t="s">
        <v>473</v>
      </c>
    </row>
    <row r="34" spans="1:16" ht="27" customHeight="1" x14ac:dyDescent="0.15">
      <c r="A34" s="248"/>
      <c r="B34" s="244"/>
      <c r="C34" s="244"/>
      <c r="D34" s="244"/>
      <c r="E34" s="244"/>
      <c r="F34" s="244"/>
      <c r="G34" s="1128" t="s">
        <v>489</v>
      </c>
      <c r="H34" s="1129"/>
      <c r="I34" s="1129"/>
      <c r="J34" s="1130"/>
      <c r="K34" s="294" t="s">
        <v>473</v>
      </c>
      <c r="L34" s="294" t="s">
        <v>473</v>
      </c>
      <c r="M34" s="295" t="s">
        <v>473</v>
      </c>
      <c r="N34" s="296" t="s">
        <v>473</v>
      </c>
    </row>
    <row r="35" spans="1:16" ht="27" customHeight="1" x14ac:dyDescent="0.15">
      <c r="A35" s="248"/>
      <c r="B35" s="244"/>
      <c r="C35" s="244"/>
      <c r="D35" s="244"/>
      <c r="E35" s="244"/>
      <c r="F35" s="244"/>
      <c r="G35" s="1128" t="s">
        <v>490</v>
      </c>
      <c r="H35" s="1129"/>
      <c r="I35" s="1129"/>
      <c r="J35" s="1130"/>
      <c r="K35" s="294">
        <v>298532</v>
      </c>
      <c r="L35" s="294">
        <v>62783</v>
      </c>
      <c r="M35" s="295">
        <v>29964</v>
      </c>
      <c r="N35" s="296">
        <v>109.5</v>
      </c>
    </row>
    <row r="36" spans="1:16" ht="27" customHeight="1" x14ac:dyDescent="0.15">
      <c r="A36" s="248"/>
      <c r="B36" s="244"/>
      <c r="C36" s="244"/>
      <c r="D36" s="244"/>
      <c r="E36" s="244"/>
      <c r="F36" s="244"/>
      <c r="G36" s="1128" t="s">
        <v>491</v>
      </c>
      <c r="H36" s="1129"/>
      <c r="I36" s="1129"/>
      <c r="J36" s="1130"/>
      <c r="K36" s="294">
        <v>34143</v>
      </c>
      <c r="L36" s="294">
        <v>7180</v>
      </c>
      <c r="M36" s="295">
        <v>6972</v>
      </c>
      <c r="N36" s="296">
        <v>3</v>
      </c>
    </row>
    <row r="37" spans="1:16" ht="13.5" customHeight="1" x14ac:dyDescent="0.15">
      <c r="A37" s="248"/>
      <c r="B37" s="244"/>
      <c r="C37" s="244"/>
      <c r="D37" s="244"/>
      <c r="E37" s="244"/>
      <c r="F37" s="244"/>
      <c r="G37" s="1128" t="s">
        <v>492</v>
      </c>
      <c r="H37" s="1129"/>
      <c r="I37" s="1129"/>
      <c r="J37" s="1130"/>
      <c r="K37" s="294">
        <v>25569</v>
      </c>
      <c r="L37" s="294">
        <v>5377</v>
      </c>
      <c r="M37" s="295">
        <v>2692</v>
      </c>
      <c r="N37" s="296">
        <v>99.7</v>
      </c>
    </row>
    <row r="38" spans="1:16" ht="27" customHeight="1" x14ac:dyDescent="0.15">
      <c r="A38" s="248"/>
      <c r="B38" s="244"/>
      <c r="C38" s="244"/>
      <c r="D38" s="244"/>
      <c r="E38" s="244"/>
      <c r="F38" s="244"/>
      <c r="G38" s="1131" t="s">
        <v>493</v>
      </c>
      <c r="H38" s="1132"/>
      <c r="I38" s="1132"/>
      <c r="J38" s="1133"/>
      <c r="K38" s="297" t="s">
        <v>473</v>
      </c>
      <c r="L38" s="297" t="s">
        <v>473</v>
      </c>
      <c r="M38" s="298">
        <v>44</v>
      </c>
      <c r="N38" s="299" t="s">
        <v>473</v>
      </c>
      <c r="O38" s="293"/>
    </row>
    <row r="39" spans="1:16" x14ac:dyDescent="0.15">
      <c r="A39" s="248"/>
      <c r="B39" s="244"/>
      <c r="C39" s="244"/>
      <c r="D39" s="244"/>
      <c r="E39" s="244"/>
      <c r="F39" s="244"/>
      <c r="G39" s="1131" t="s">
        <v>494</v>
      </c>
      <c r="H39" s="1132"/>
      <c r="I39" s="1132"/>
      <c r="J39" s="1133"/>
      <c r="K39" s="300" t="s">
        <v>473</v>
      </c>
      <c r="L39" s="300" t="s">
        <v>473</v>
      </c>
      <c r="M39" s="301">
        <v>-7752</v>
      </c>
      <c r="N39" s="302" t="s">
        <v>473</v>
      </c>
      <c r="O39" s="293"/>
    </row>
    <row r="40" spans="1:16" ht="27" customHeight="1" x14ac:dyDescent="0.15">
      <c r="A40" s="248"/>
      <c r="B40" s="244"/>
      <c r="C40" s="244"/>
      <c r="D40" s="244"/>
      <c r="E40" s="244"/>
      <c r="F40" s="244"/>
      <c r="G40" s="1128" t="s">
        <v>495</v>
      </c>
      <c r="H40" s="1129"/>
      <c r="I40" s="1129"/>
      <c r="J40" s="1130"/>
      <c r="K40" s="300">
        <v>-440346</v>
      </c>
      <c r="L40" s="300">
        <v>-92607</v>
      </c>
      <c r="M40" s="301">
        <v>-125847</v>
      </c>
      <c r="N40" s="302">
        <v>-26.4</v>
      </c>
      <c r="O40" s="293"/>
    </row>
    <row r="41" spans="1:16" x14ac:dyDescent="0.15">
      <c r="A41" s="248"/>
      <c r="B41" s="244"/>
      <c r="C41" s="244"/>
      <c r="D41" s="244"/>
      <c r="E41" s="244"/>
      <c r="F41" s="244"/>
      <c r="G41" s="1134" t="s">
        <v>279</v>
      </c>
      <c r="H41" s="1135"/>
      <c r="I41" s="1135"/>
      <c r="J41" s="1136"/>
      <c r="K41" s="294">
        <v>146462</v>
      </c>
      <c r="L41" s="300">
        <v>30802</v>
      </c>
      <c r="M41" s="301">
        <v>50612</v>
      </c>
      <c r="N41" s="302">
        <v>-39.1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3" t="s">
        <v>464</v>
      </c>
      <c r="J49" s="1125" t="s">
        <v>499</v>
      </c>
      <c r="K49" s="1126"/>
      <c r="L49" s="1126"/>
      <c r="M49" s="1126"/>
      <c r="N49" s="1127"/>
    </row>
    <row r="50" spans="1:14" x14ac:dyDescent="0.15">
      <c r="A50" s="248"/>
      <c r="B50" s="244"/>
      <c r="C50" s="244"/>
      <c r="D50" s="244"/>
      <c r="E50" s="244"/>
      <c r="F50" s="244"/>
      <c r="G50" s="312"/>
      <c r="H50" s="313"/>
      <c r="I50" s="1124"/>
      <c r="J50" s="314" t="s">
        <v>500</v>
      </c>
      <c r="K50" s="315" t="s">
        <v>501</v>
      </c>
      <c r="L50" s="316" t="s">
        <v>502</v>
      </c>
      <c r="M50" s="317" t="s">
        <v>503</v>
      </c>
      <c r="N50" s="318" t="s">
        <v>504</v>
      </c>
    </row>
    <row r="51" spans="1:14" x14ac:dyDescent="0.15">
      <c r="A51" s="248"/>
      <c r="B51" s="244"/>
      <c r="C51" s="244"/>
      <c r="D51" s="244"/>
      <c r="E51" s="244"/>
      <c r="F51" s="244"/>
      <c r="G51" s="310" t="s">
        <v>505</v>
      </c>
      <c r="H51" s="311"/>
      <c r="I51" s="319">
        <v>342011</v>
      </c>
      <c r="J51" s="320">
        <v>69827</v>
      </c>
      <c r="K51" s="321">
        <v>15.8</v>
      </c>
      <c r="L51" s="322">
        <v>262834</v>
      </c>
      <c r="M51" s="323">
        <v>48.9</v>
      </c>
      <c r="N51" s="324">
        <v>-33.1</v>
      </c>
    </row>
    <row r="52" spans="1:14" x14ac:dyDescent="0.15">
      <c r="A52" s="248"/>
      <c r="B52" s="244"/>
      <c r="C52" s="244"/>
      <c r="D52" s="244"/>
      <c r="E52" s="244"/>
      <c r="F52" s="244"/>
      <c r="G52" s="325"/>
      <c r="H52" s="326" t="s">
        <v>506</v>
      </c>
      <c r="I52" s="327">
        <v>294209</v>
      </c>
      <c r="J52" s="328">
        <v>60067</v>
      </c>
      <c r="K52" s="329">
        <v>462.3</v>
      </c>
      <c r="L52" s="330">
        <v>147509</v>
      </c>
      <c r="M52" s="331">
        <v>95.6</v>
      </c>
      <c r="N52" s="332">
        <v>366.7</v>
      </c>
    </row>
    <row r="53" spans="1:14" x14ac:dyDescent="0.15">
      <c r="A53" s="248"/>
      <c r="B53" s="244"/>
      <c r="C53" s="244"/>
      <c r="D53" s="244"/>
      <c r="E53" s="244"/>
      <c r="F53" s="244"/>
      <c r="G53" s="310" t="s">
        <v>507</v>
      </c>
      <c r="H53" s="311"/>
      <c r="I53" s="319">
        <v>463122</v>
      </c>
      <c r="J53" s="320">
        <v>95195</v>
      </c>
      <c r="K53" s="321">
        <v>36.299999999999997</v>
      </c>
      <c r="L53" s="322">
        <v>334234</v>
      </c>
      <c r="M53" s="323">
        <v>27.2</v>
      </c>
      <c r="N53" s="324">
        <v>9.1</v>
      </c>
    </row>
    <row r="54" spans="1:14" x14ac:dyDescent="0.15">
      <c r="A54" s="248"/>
      <c r="B54" s="244"/>
      <c r="C54" s="244"/>
      <c r="D54" s="244"/>
      <c r="E54" s="244"/>
      <c r="F54" s="244"/>
      <c r="G54" s="325"/>
      <c r="H54" s="326" t="s">
        <v>506</v>
      </c>
      <c r="I54" s="327">
        <v>360291</v>
      </c>
      <c r="J54" s="328">
        <v>74058</v>
      </c>
      <c r="K54" s="329">
        <v>23.3</v>
      </c>
      <c r="L54" s="330">
        <v>135366</v>
      </c>
      <c r="M54" s="331">
        <v>-8.1999999999999993</v>
      </c>
      <c r="N54" s="332">
        <v>31.5</v>
      </c>
    </row>
    <row r="55" spans="1:14" x14ac:dyDescent="0.15">
      <c r="A55" s="248"/>
      <c r="B55" s="244"/>
      <c r="C55" s="244"/>
      <c r="D55" s="244"/>
      <c r="E55" s="244"/>
      <c r="F55" s="244"/>
      <c r="G55" s="310" t="s">
        <v>508</v>
      </c>
      <c r="H55" s="311"/>
      <c r="I55" s="319">
        <v>213420</v>
      </c>
      <c r="J55" s="320">
        <v>44278</v>
      </c>
      <c r="K55" s="321">
        <v>-53.5</v>
      </c>
      <c r="L55" s="322">
        <v>216155</v>
      </c>
      <c r="M55" s="323">
        <v>-35.299999999999997</v>
      </c>
      <c r="N55" s="324">
        <v>-18.2</v>
      </c>
    </row>
    <row r="56" spans="1:14" x14ac:dyDescent="0.15">
      <c r="A56" s="248"/>
      <c r="B56" s="244"/>
      <c r="C56" s="244"/>
      <c r="D56" s="244"/>
      <c r="E56" s="244"/>
      <c r="F56" s="244"/>
      <c r="G56" s="325"/>
      <c r="H56" s="326" t="s">
        <v>506</v>
      </c>
      <c r="I56" s="327">
        <v>70693</v>
      </c>
      <c r="J56" s="328">
        <v>14667</v>
      </c>
      <c r="K56" s="329">
        <v>-80.2</v>
      </c>
      <c r="L56" s="330">
        <v>108827</v>
      </c>
      <c r="M56" s="331">
        <v>-19.600000000000001</v>
      </c>
      <c r="N56" s="332">
        <v>-60.6</v>
      </c>
    </row>
    <row r="57" spans="1:14" x14ac:dyDescent="0.15">
      <c r="A57" s="248"/>
      <c r="B57" s="244"/>
      <c r="C57" s="244"/>
      <c r="D57" s="244"/>
      <c r="E57" s="244"/>
      <c r="F57" s="244"/>
      <c r="G57" s="310" t="s">
        <v>509</v>
      </c>
      <c r="H57" s="311"/>
      <c r="I57" s="319">
        <v>170455</v>
      </c>
      <c r="J57" s="320">
        <v>35526</v>
      </c>
      <c r="K57" s="321">
        <v>-19.8</v>
      </c>
      <c r="L57" s="322">
        <v>228305</v>
      </c>
      <c r="M57" s="323">
        <v>5.6</v>
      </c>
      <c r="N57" s="324">
        <v>-25.4</v>
      </c>
    </row>
    <row r="58" spans="1:14" x14ac:dyDescent="0.15">
      <c r="A58" s="248"/>
      <c r="B58" s="244"/>
      <c r="C58" s="244"/>
      <c r="D58" s="244"/>
      <c r="E58" s="244"/>
      <c r="F58" s="244"/>
      <c r="G58" s="325"/>
      <c r="H58" s="326" t="s">
        <v>506</v>
      </c>
      <c r="I58" s="327">
        <v>43044</v>
      </c>
      <c r="J58" s="328">
        <v>8971</v>
      </c>
      <c r="K58" s="329">
        <v>-38.799999999999997</v>
      </c>
      <c r="L58" s="330">
        <v>86611</v>
      </c>
      <c r="M58" s="331">
        <v>-20.399999999999999</v>
      </c>
      <c r="N58" s="332">
        <v>-18.399999999999999</v>
      </c>
    </row>
    <row r="59" spans="1:14" x14ac:dyDescent="0.15">
      <c r="A59" s="248"/>
      <c r="B59" s="244"/>
      <c r="C59" s="244"/>
      <c r="D59" s="244"/>
      <c r="E59" s="244"/>
      <c r="F59" s="244"/>
      <c r="G59" s="310" t="s">
        <v>510</v>
      </c>
      <c r="H59" s="311"/>
      <c r="I59" s="319">
        <v>418881</v>
      </c>
      <c r="J59" s="320">
        <v>88093</v>
      </c>
      <c r="K59" s="321">
        <v>148</v>
      </c>
      <c r="L59" s="322">
        <v>316331</v>
      </c>
      <c r="M59" s="323">
        <v>38.6</v>
      </c>
      <c r="N59" s="324">
        <v>109.4</v>
      </c>
    </row>
    <row r="60" spans="1:14" x14ac:dyDescent="0.15">
      <c r="A60" s="248"/>
      <c r="B60" s="244"/>
      <c r="C60" s="244"/>
      <c r="D60" s="244"/>
      <c r="E60" s="244"/>
      <c r="F60" s="244"/>
      <c r="G60" s="325"/>
      <c r="H60" s="326" t="s">
        <v>506</v>
      </c>
      <c r="I60" s="333">
        <v>245175</v>
      </c>
      <c r="J60" s="328">
        <v>51562</v>
      </c>
      <c r="K60" s="329">
        <v>474.8</v>
      </c>
      <c r="L60" s="330">
        <v>106387</v>
      </c>
      <c r="M60" s="331">
        <v>22.8</v>
      </c>
      <c r="N60" s="332">
        <v>452</v>
      </c>
    </row>
    <row r="61" spans="1:14" x14ac:dyDescent="0.15">
      <c r="A61" s="248"/>
      <c r="B61" s="244"/>
      <c r="C61" s="244"/>
      <c r="D61" s="244"/>
      <c r="E61" s="244"/>
      <c r="F61" s="244"/>
      <c r="G61" s="310" t="s">
        <v>511</v>
      </c>
      <c r="H61" s="334"/>
      <c r="I61" s="335">
        <v>321578</v>
      </c>
      <c r="J61" s="336">
        <v>66584</v>
      </c>
      <c r="K61" s="337">
        <v>25.4</v>
      </c>
      <c r="L61" s="338">
        <v>271572</v>
      </c>
      <c r="M61" s="339">
        <v>17</v>
      </c>
      <c r="N61" s="324">
        <v>8.4</v>
      </c>
    </row>
    <row r="62" spans="1:14" x14ac:dyDescent="0.15">
      <c r="A62" s="248"/>
      <c r="B62" s="244"/>
      <c r="C62" s="244"/>
      <c r="D62" s="244"/>
      <c r="E62" s="244"/>
      <c r="F62" s="244"/>
      <c r="G62" s="325"/>
      <c r="H62" s="326" t="s">
        <v>506</v>
      </c>
      <c r="I62" s="327">
        <v>202682</v>
      </c>
      <c r="J62" s="328">
        <v>41865</v>
      </c>
      <c r="K62" s="329">
        <v>168.3</v>
      </c>
      <c r="L62" s="330">
        <v>116940</v>
      </c>
      <c r="M62" s="331">
        <v>14</v>
      </c>
      <c r="N62" s="332">
        <v>154.30000000000001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0"/>
  <sheetViews>
    <sheetView showGridLines="0" topLeftCell="A10" zoomScale="62" zoomScaleNormal="6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34.82</v>
      </c>
      <c r="G47" s="12">
        <v>38.840000000000003</v>
      </c>
      <c r="H47" s="12">
        <v>60.71</v>
      </c>
      <c r="I47" s="12">
        <v>82.01</v>
      </c>
      <c r="J47" s="13">
        <v>52.01</v>
      </c>
    </row>
    <row r="48" spans="2:10" ht="57.75" customHeight="1" x14ac:dyDescent="0.15">
      <c r="B48" s="14"/>
      <c r="C48" s="1139" t="s">
        <v>4</v>
      </c>
      <c r="D48" s="1139"/>
      <c r="E48" s="1140"/>
      <c r="F48" s="15">
        <v>5.23</v>
      </c>
      <c r="G48" s="16">
        <v>5.49</v>
      </c>
      <c r="H48" s="16">
        <v>5.08</v>
      </c>
      <c r="I48" s="16">
        <v>5.0199999999999996</v>
      </c>
      <c r="J48" s="17">
        <v>6.52</v>
      </c>
    </row>
    <row r="49" spans="2:10" ht="57.75" customHeight="1" thickBot="1" x14ac:dyDescent="0.2">
      <c r="B49" s="18"/>
      <c r="C49" s="1141" t="s">
        <v>5</v>
      </c>
      <c r="D49" s="1141"/>
      <c r="E49" s="1142"/>
      <c r="F49" s="19">
        <v>11.4</v>
      </c>
      <c r="G49" s="20">
        <v>6.23</v>
      </c>
      <c r="H49" s="20">
        <v>23.19</v>
      </c>
      <c r="I49" s="20">
        <v>22.13</v>
      </c>
      <c r="J49" s="21" t="s">
        <v>518</v>
      </c>
    </row>
    <row r="50" spans="2:10" ht="13.5"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62" zoomScaleNormal="6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519</v>
      </c>
      <c r="D34" s="1149"/>
      <c r="E34" s="1150"/>
      <c r="F34" s="32">
        <v>5.23</v>
      </c>
      <c r="G34" s="33">
        <v>5.49</v>
      </c>
      <c r="H34" s="33">
        <v>5.08</v>
      </c>
      <c r="I34" s="33">
        <v>5.0199999999999996</v>
      </c>
      <c r="J34" s="34">
        <v>6.52</v>
      </c>
      <c r="K34" s="22"/>
      <c r="L34" s="22"/>
      <c r="M34" s="22"/>
      <c r="N34" s="22"/>
      <c r="O34" s="22"/>
      <c r="P34" s="22"/>
    </row>
    <row r="35" spans="1:16" ht="39" customHeight="1" x14ac:dyDescent="0.15">
      <c r="A35" s="22"/>
      <c r="B35" s="35"/>
      <c r="C35" s="1143" t="s">
        <v>520</v>
      </c>
      <c r="D35" s="1144"/>
      <c r="E35" s="1145"/>
      <c r="F35" s="36">
        <v>1.65</v>
      </c>
      <c r="G35" s="37">
        <v>0.71</v>
      </c>
      <c r="H35" s="37">
        <v>1.1499999999999999</v>
      </c>
      <c r="I35" s="37">
        <v>1.35</v>
      </c>
      <c r="J35" s="38">
        <v>1.43</v>
      </c>
      <c r="K35" s="22"/>
      <c r="L35" s="22"/>
      <c r="M35" s="22"/>
      <c r="N35" s="22"/>
      <c r="O35" s="22"/>
      <c r="P35" s="22"/>
    </row>
    <row r="36" spans="1:16" ht="39" customHeight="1" x14ac:dyDescent="0.15">
      <c r="A36" s="22"/>
      <c r="B36" s="35"/>
      <c r="C36" s="1143" t="s">
        <v>521</v>
      </c>
      <c r="D36" s="1144"/>
      <c r="E36" s="1145"/>
      <c r="F36" s="36">
        <v>0.65</v>
      </c>
      <c r="G36" s="37">
        <v>0.74</v>
      </c>
      <c r="H36" s="37">
        <v>0.56999999999999995</v>
      </c>
      <c r="I36" s="37">
        <v>0.66</v>
      </c>
      <c r="J36" s="38">
        <v>0.85</v>
      </c>
      <c r="K36" s="22"/>
      <c r="L36" s="22"/>
      <c r="M36" s="22"/>
      <c r="N36" s="22"/>
      <c r="O36" s="22"/>
      <c r="P36" s="22"/>
    </row>
    <row r="37" spans="1:16" ht="39" customHeight="1" x14ac:dyDescent="0.15">
      <c r="A37" s="22"/>
      <c r="B37" s="35"/>
      <c r="C37" s="1143" t="s">
        <v>522</v>
      </c>
      <c r="D37" s="1144"/>
      <c r="E37" s="1145"/>
      <c r="F37" s="36">
        <v>0.3</v>
      </c>
      <c r="G37" s="37">
        <v>0.18</v>
      </c>
      <c r="H37" s="37">
        <v>0.25</v>
      </c>
      <c r="I37" s="37">
        <v>0.34</v>
      </c>
      <c r="J37" s="38">
        <v>0.14000000000000001</v>
      </c>
      <c r="K37" s="22"/>
      <c r="L37" s="22"/>
      <c r="M37" s="22"/>
      <c r="N37" s="22"/>
      <c r="O37" s="22"/>
      <c r="P37" s="22"/>
    </row>
    <row r="38" spans="1:16" ht="39" customHeight="1" x14ac:dyDescent="0.15">
      <c r="A38" s="22"/>
      <c r="B38" s="35"/>
      <c r="C38" s="1143" t="s">
        <v>523</v>
      </c>
      <c r="D38" s="1144"/>
      <c r="E38" s="1145"/>
      <c r="F38" s="36">
        <v>0.14000000000000001</v>
      </c>
      <c r="G38" s="37">
        <v>0.22</v>
      </c>
      <c r="H38" s="37">
        <v>0.34</v>
      </c>
      <c r="I38" s="37">
        <v>0.24</v>
      </c>
      <c r="J38" s="38">
        <v>0.1</v>
      </c>
      <c r="K38" s="22"/>
      <c r="L38" s="22"/>
      <c r="M38" s="22"/>
      <c r="N38" s="22"/>
      <c r="O38" s="22"/>
      <c r="P38" s="22"/>
    </row>
    <row r="39" spans="1:16" ht="39" customHeight="1" x14ac:dyDescent="0.15">
      <c r="A39" s="22"/>
      <c r="B39" s="35"/>
      <c r="C39" s="1143" t="s">
        <v>524</v>
      </c>
      <c r="D39" s="1144"/>
      <c r="E39" s="1145"/>
      <c r="F39" s="36">
        <v>0.03</v>
      </c>
      <c r="G39" s="37">
        <v>0.05</v>
      </c>
      <c r="H39" s="37">
        <v>0.02</v>
      </c>
      <c r="I39" s="37">
        <v>0.03</v>
      </c>
      <c r="J39" s="38">
        <v>0.03</v>
      </c>
      <c r="K39" s="22"/>
      <c r="L39" s="22"/>
      <c r="M39" s="22"/>
      <c r="N39" s="22"/>
      <c r="O39" s="22"/>
      <c r="P39" s="22"/>
    </row>
    <row r="40" spans="1:16" ht="39" customHeight="1" x14ac:dyDescent="0.15">
      <c r="A40" s="22"/>
      <c r="B40" s="35"/>
      <c r="C40" s="1143" t="s">
        <v>525</v>
      </c>
      <c r="D40" s="1144"/>
      <c r="E40" s="1145"/>
      <c r="F40" s="36">
        <v>0.01</v>
      </c>
      <c r="G40" s="37">
        <v>0</v>
      </c>
      <c r="H40" s="37">
        <v>0</v>
      </c>
      <c r="I40" s="37">
        <v>0</v>
      </c>
      <c r="J40" s="38">
        <v>0.01</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527</v>
      </c>
      <c r="D43" s="1147"/>
      <c r="E43" s="1148"/>
      <c r="F43" s="41">
        <v>0.09</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62" zoomScaleNormal="6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342</v>
      </c>
      <c r="L45" s="60">
        <v>350</v>
      </c>
      <c r="M45" s="60">
        <v>295</v>
      </c>
      <c r="N45" s="60">
        <v>250</v>
      </c>
      <c r="O45" s="61">
        <v>229</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14</v>
      </c>
      <c r="F48" s="1153"/>
      <c r="G48" s="1153"/>
      <c r="H48" s="1153"/>
      <c r="I48" s="1153"/>
      <c r="J48" s="1154"/>
      <c r="K48" s="63">
        <v>278</v>
      </c>
      <c r="L48" s="64">
        <v>251</v>
      </c>
      <c r="M48" s="64">
        <v>260</v>
      </c>
      <c r="N48" s="64">
        <v>270</v>
      </c>
      <c r="O48" s="65">
        <v>299</v>
      </c>
      <c r="P48" s="48"/>
      <c r="Q48" s="48"/>
      <c r="R48" s="48"/>
      <c r="S48" s="48"/>
      <c r="T48" s="48"/>
      <c r="U48" s="48"/>
    </row>
    <row r="49" spans="1:21" ht="30.75" customHeight="1" x14ac:dyDescent="0.15">
      <c r="A49" s="48"/>
      <c r="B49" s="1161"/>
      <c r="C49" s="1162"/>
      <c r="D49" s="62"/>
      <c r="E49" s="1153" t="s">
        <v>15</v>
      </c>
      <c r="F49" s="1153"/>
      <c r="G49" s="1153"/>
      <c r="H49" s="1153"/>
      <c r="I49" s="1153"/>
      <c r="J49" s="1154"/>
      <c r="K49" s="63">
        <v>36</v>
      </c>
      <c r="L49" s="64">
        <v>35</v>
      </c>
      <c r="M49" s="64">
        <v>35</v>
      </c>
      <c r="N49" s="64">
        <v>38</v>
      </c>
      <c r="O49" s="65">
        <v>34</v>
      </c>
      <c r="P49" s="48"/>
      <c r="Q49" s="48"/>
      <c r="R49" s="48"/>
      <c r="S49" s="48"/>
      <c r="T49" s="48"/>
      <c r="U49" s="48"/>
    </row>
    <row r="50" spans="1:21" ht="30.75" customHeight="1" x14ac:dyDescent="0.15">
      <c r="A50" s="48"/>
      <c r="B50" s="1161"/>
      <c r="C50" s="1162"/>
      <c r="D50" s="62"/>
      <c r="E50" s="1153" t="s">
        <v>16</v>
      </c>
      <c r="F50" s="1153"/>
      <c r="G50" s="1153"/>
      <c r="H50" s="1153"/>
      <c r="I50" s="1153"/>
      <c r="J50" s="1154"/>
      <c r="K50" s="63">
        <v>76</v>
      </c>
      <c r="L50" s="64">
        <v>61</v>
      </c>
      <c r="M50" s="64">
        <v>38</v>
      </c>
      <c r="N50" s="64">
        <v>26</v>
      </c>
      <c r="O50" s="65">
        <v>26</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473</v>
      </c>
      <c r="L51" s="64">
        <v>0</v>
      </c>
      <c r="M51" s="64">
        <v>0</v>
      </c>
      <c r="N51" s="64" t="s">
        <v>473</v>
      </c>
      <c r="O51" s="65" t="s">
        <v>473</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479</v>
      </c>
      <c r="L52" s="64">
        <v>472</v>
      </c>
      <c r="M52" s="64">
        <v>432</v>
      </c>
      <c r="N52" s="64">
        <v>458</v>
      </c>
      <c r="O52" s="65">
        <v>441</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253</v>
      </c>
      <c r="L53" s="69">
        <v>225</v>
      </c>
      <c r="M53" s="69">
        <v>196</v>
      </c>
      <c r="N53" s="69">
        <v>126</v>
      </c>
      <c r="O53" s="70">
        <v>147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57"/>
  <sheetViews>
    <sheetView showGridLines="0" topLeftCell="A13" zoomScale="66" zoomScaleNormal="66"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67" t="s">
        <v>23</v>
      </c>
      <c r="C41" s="1168"/>
      <c r="D41" s="81"/>
      <c r="E41" s="1173" t="s">
        <v>24</v>
      </c>
      <c r="F41" s="1173"/>
      <c r="G41" s="1173"/>
      <c r="H41" s="1174"/>
      <c r="I41" s="82">
        <v>2338</v>
      </c>
      <c r="J41" s="83">
        <v>2223</v>
      </c>
      <c r="K41" s="83">
        <v>2035</v>
      </c>
      <c r="L41" s="83">
        <v>1991</v>
      </c>
      <c r="M41" s="84">
        <v>2056</v>
      </c>
    </row>
    <row r="42" spans="2:13" ht="27.75" customHeight="1" x14ac:dyDescent="0.15">
      <c r="B42" s="1169"/>
      <c r="C42" s="1170"/>
      <c r="D42" s="85"/>
      <c r="E42" s="1175" t="s">
        <v>25</v>
      </c>
      <c r="F42" s="1175"/>
      <c r="G42" s="1175"/>
      <c r="H42" s="1176"/>
      <c r="I42" s="86">
        <v>546</v>
      </c>
      <c r="J42" s="87">
        <v>289</v>
      </c>
      <c r="K42" s="87">
        <v>166</v>
      </c>
      <c r="L42" s="87">
        <v>143</v>
      </c>
      <c r="M42" s="88">
        <v>120</v>
      </c>
    </row>
    <row r="43" spans="2:13" ht="27.75" customHeight="1" x14ac:dyDescent="0.15">
      <c r="B43" s="1169"/>
      <c r="C43" s="1170"/>
      <c r="D43" s="85"/>
      <c r="E43" s="1175" t="s">
        <v>26</v>
      </c>
      <c r="F43" s="1175"/>
      <c r="G43" s="1175"/>
      <c r="H43" s="1176"/>
      <c r="I43" s="86">
        <v>3127</v>
      </c>
      <c r="J43" s="87">
        <v>2923</v>
      </c>
      <c r="K43" s="87">
        <v>3041</v>
      </c>
      <c r="L43" s="87">
        <v>2766</v>
      </c>
      <c r="M43" s="88">
        <v>2679</v>
      </c>
    </row>
    <row r="44" spans="2:13" ht="27.75" customHeight="1" x14ac:dyDescent="0.15">
      <c r="B44" s="1169"/>
      <c r="C44" s="1170"/>
      <c r="D44" s="85"/>
      <c r="E44" s="1175" t="s">
        <v>27</v>
      </c>
      <c r="F44" s="1175"/>
      <c r="G44" s="1175"/>
      <c r="H44" s="1176"/>
      <c r="I44" s="86">
        <v>285</v>
      </c>
      <c r="J44" s="87">
        <v>270</v>
      </c>
      <c r="K44" s="87">
        <v>253</v>
      </c>
      <c r="L44" s="87">
        <v>242</v>
      </c>
      <c r="M44" s="88">
        <v>208</v>
      </c>
    </row>
    <row r="45" spans="2:13" ht="27.75" customHeight="1" x14ac:dyDescent="0.15">
      <c r="B45" s="1169"/>
      <c r="C45" s="1170"/>
      <c r="D45" s="85"/>
      <c r="E45" s="1175" t="s">
        <v>28</v>
      </c>
      <c r="F45" s="1175"/>
      <c r="G45" s="1175"/>
      <c r="H45" s="1176"/>
      <c r="I45" s="86">
        <v>355</v>
      </c>
      <c r="J45" s="87">
        <v>365</v>
      </c>
      <c r="K45" s="87">
        <v>356</v>
      </c>
      <c r="L45" s="87">
        <v>390</v>
      </c>
      <c r="M45" s="88">
        <v>424</v>
      </c>
    </row>
    <row r="46" spans="2:13" ht="27.75" customHeight="1" x14ac:dyDescent="0.15">
      <c r="B46" s="1169"/>
      <c r="C46" s="1170"/>
      <c r="D46" s="85"/>
      <c r="E46" s="1175" t="s">
        <v>29</v>
      </c>
      <c r="F46" s="1175"/>
      <c r="G46" s="1175"/>
      <c r="H46" s="1176"/>
      <c r="I46" s="86" t="s">
        <v>473</v>
      </c>
      <c r="J46" s="87" t="s">
        <v>473</v>
      </c>
      <c r="K46" s="87" t="s">
        <v>473</v>
      </c>
      <c r="L46" s="87" t="s">
        <v>473</v>
      </c>
      <c r="M46" s="88" t="s">
        <v>473</v>
      </c>
    </row>
    <row r="47" spans="2:13" ht="27.75" customHeight="1" x14ac:dyDescent="0.15">
      <c r="B47" s="1169"/>
      <c r="C47" s="1170"/>
      <c r="D47" s="85"/>
      <c r="E47" s="1175" t="s">
        <v>30</v>
      </c>
      <c r="F47" s="1175"/>
      <c r="G47" s="1175"/>
      <c r="H47" s="1176"/>
      <c r="I47" s="86" t="s">
        <v>473</v>
      </c>
      <c r="J47" s="87" t="s">
        <v>473</v>
      </c>
      <c r="K47" s="87" t="s">
        <v>473</v>
      </c>
      <c r="L47" s="87" t="s">
        <v>473</v>
      </c>
      <c r="M47" s="88" t="s">
        <v>473</v>
      </c>
    </row>
    <row r="48" spans="2:13" ht="27.75" customHeight="1" x14ac:dyDescent="0.15">
      <c r="B48" s="1171"/>
      <c r="C48" s="1172"/>
      <c r="D48" s="85"/>
      <c r="E48" s="1175" t="s">
        <v>31</v>
      </c>
      <c r="F48" s="1175"/>
      <c r="G48" s="1175"/>
      <c r="H48" s="1176"/>
      <c r="I48" s="86" t="s">
        <v>473</v>
      </c>
      <c r="J48" s="87" t="s">
        <v>473</v>
      </c>
      <c r="K48" s="87" t="s">
        <v>473</v>
      </c>
      <c r="L48" s="87" t="s">
        <v>473</v>
      </c>
      <c r="M48" s="88" t="s">
        <v>473</v>
      </c>
    </row>
    <row r="49" spans="2:13" ht="27.75" customHeight="1" x14ac:dyDescent="0.15">
      <c r="B49" s="1177" t="s">
        <v>32</v>
      </c>
      <c r="C49" s="1178"/>
      <c r="D49" s="89"/>
      <c r="E49" s="1175" t="s">
        <v>33</v>
      </c>
      <c r="F49" s="1175"/>
      <c r="G49" s="1175"/>
      <c r="H49" s="1176"/>
      <c r="I49" s="86">
        <v>1499</v>
      </c>
      <c r="J49" s="87">
        <v>1681</v>
      </c>
      <c r="K49" s="87">
        <v>2224</v>
      </c>
      <c r="L49" s="87">
        <v>2699</v>
      </c>
      <c r="M49" s="88">
        <v>2894</v>
      </c>
    </row>
    <row r="50" spans="2:13" ht="27.75" customHeight="1" x14ac:dyDescent="0.15">
      <c r="B50" s="1169"/>
      <c r="C50" s="1170"/>
      <c r="D50" s="85"/>
      <c r="E50" s="1175" t="s">
        <v>34</v>
      </c>
      <c r="F50" s="1175"/>
      <c r="G50" s="1175"/>
      <c r="H50" s="1176"/>
      <c r="I50" s="86" t="s">
        <v>473</v>
      </c>
      <c r="J50" s="87" t="s">
        <v>473</v>
      </c>
      <c r="K50" s="87" t="s">
        <v>473</v>
      </c>
      <c r="L50" s="87" t="s">
        <v>473</v>
      </c>
      <c r="M50" s="88" t="s">
        <v>473</v>
      </c>
    </row>
    <row r="51" spans="2:13" ht="27.75" customHeight="1" x14ac:dyDescent="0.15">
      <c r="B51" s="1171"/>
      <c r="C51" s="1172"/>
      <c r="D51" s="85"/>
      <c r="E51" s="1175" t="s">
        <v>35</v>
      </c>
      <c r="F51" s="1175"/>
      <c r="G51" s="1175"/>
      <c r="H51" s="1176"/>
      <c r="I51" s="86">
        <v>4271</v>
      </c>
      <c r="J51" s="87">
        <v>4097</v>
      </c>
      <c r="K51" s="87">
        <v>4122</v>
      </c>
      <c r="L51" s="87">
        <v>3914</v>
      </c>
      <c r="M51" s="88">
        <v>3867</v>
      </c>
    </row>
    <row r="52" spans="2:13" ht="27.75" customHeight="1" thickBot="1" x14ac:dyDescent="0.2">
      <c r="B52" s="1179" t="s">
        <v>36</v>
      </c>
      <c r="C52" s="1180"/>
      <c r="D52" s="90"/>
      <c r="E52" s="1181" t="s">
        <v>37</v>
      </c>
      <c r="F52" s="1181"/>
      <c r="G52" s="1181"/>
      <c r="H52" s="1182"/>
      <c r="I52" s="91">
        <v>881</v>
      </c>
      <c r="J52" s="92">
        <v>293</v>
      </c>
      <c r="K52" s="92">
        <v>-496</v>
      </c>
      <c r="L52" s="92">
        <v>-1081</v>
      </c>
      <c r="M52" s="93">
        <v>-1274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69827</v>
      </c>
      <c r="E3" s="116"/>
      <c r="F3" s="117">
        <v>262834</v>
      </c>
      <c r="G3" s="118"/>
      <c r="H3" s="119"/>
    </row>
    <row r="4" spans="1:8" x14ac:dyDescent="0.15">
      <c r="A4" s="120"/>
      <c r="B4" s="121"/>
      <c r="C4" s="122"/>
      <c r="D4" s="123">
        <v>60067</v>
      </c>
      <c r="E4" s="124"/>
      <c r="F4" s="125">
        <v>147509</v>
      </c>
      <c r="G4" s="126"/>
      <c r="H4" s="127"/>
    </row>
    <row r="5" spans="1:8" x14ac:dyDescent="0.15">
      <c r="A5" s="108" t="s">
        <v>507</v>
      </c>
      <c r="B5" s="113"/>
      <c r="C5" s="114"/>
      <c r="D5" s="115">
        <v>95195</v>
      </c>
      <c r="E5" s="116"/>
      <c r="F5" s="117">
        <v>334234</v>
      </c>
      <c r="G5" s="118"/>
      <c r="H5" s="119"/>
    </row>
    <row r="6" spans="1:8" x14ac:dyDescent="0.15">
      <c r="A6" s="120"/>
      <c r="B6" s="121"/>
      <c r="C6" s="122"/>
      <c r="D6" s="123">
        <v>74058</v>
      </c>
      <c r="E6" s="124"/>
      <c r="F6" s="125">
        <v>135366</v>
      </c>
      <c r="G6" s="126"/>
      <c r="H6" s="127"/>
    </row>
    <row r="7" spans="1:8" x14ac:dyDescent="0.15">
      <c r="A7" s="108" t="s">
        <v>508</v>
      </c>
      <c r="B7" s="113"/>
      <c r="C7" s="114"/>
      <c r="D7" s="115">
        <v>44278</v>
      </c>
      <c r="E7" s="116"/>
      <c r="F7" s="117">
        <v>216155</v>
      </c>
      <c r="G7" s="118"/>
      <c r="H7" s="119"/>
    </row>
    <row r="8" spans="1:8" x14ac:dyDescent="0.15">
      <c r="A8" s="120"/>
      <c r="B8" s="121"/>
      <c r="C8" s="122"/>
      <c r="D8" s="123">
        <v>14667</v>
      </c>
      <c r="E8" s="124"/>
      <c r="F8" s="125">
        <v>108827</v>
      </c>
      <c r="G8" s="126"/>
      <c r="H8" s="127"/>
    </row>
    <row r="9" spans="1:8" x14ac:dyDescent="0.15">
      <c r="A9" s="108" t="s">
        <v>509</v>
      </c>
      <c r="B9" s="113"/>
      <c r="C9" s="114"/>
      <c r="D9" s="115">
        <v>35526</v>
      </c>
      <c r="E9" s="116"/>
      <c r="F9" s="117">
        <v>228305</v>
      </c>
      <c r="G9" s="118"/>
      <c r="H9" s="119"/>
    </row>
    <row r="10" spans="1:8" x14ac:dyDescent="0.15">
      <c r="A10" s="120"/>
      <c r="B10" s="121"/>
      <c r="C10" s="122"/>
      <c r="D10" s="123">
        <v>8971</v>
      </c>
      <c r="E10" s="124"/>
      <c r="F10" s="125">
        <v>86611</v>
      </c>
      <c r="G10" s="126"/>
      <c r="H10" s="127"/>
    </row>
    <row r="11" spans="1:8" x14ac:dyDescent="0.15">
      <c r="A11" s="108" t="s">
        <v>510</v>
      </c>
      <c r="B11" s="113"/>
      <c r="C11" s="114"/>
      <c r="D11" s="115">
        <v>88093</v>
      </c>
      <c r="E11" s="116"/>
      <c r="F11" s="117">
        <v>316331</v>
      </c>
      <c r="G11" s="118"/>
      <c r="H11" s="119"/>
    </row>
    <row r="12" spans="1:8" x14ac:dyDescent="0.15">
      <c r="A12" s="120"/>
      <c r="B12" s="121"/>
      <c r="C12" s="128"/>
      <c r="D12" s="123">
        <v>51562</v>
      </c>
      <c r="E12" s="124"/>
      <c r="F12" s="125">
        <v>106387</v>
      </c>
      <c r="G12" s="126"/>
      <c r="H12" s="127"/>
    </row>
    <row r="13" spans="1:8" x14ac:dyDescent="0.15">
      <c r="A13" s="108"/>
      <c r="B13" s="113"/>
      <c r="C13" s="129"/>
      <c r="D13" s="130">
        <v>66584</v>
      </c>
      <c r="E13" s="131"/>
      <c r="F13" s="132">
        <v>271572</v>
      </c>
      <c r="G13" s="133"/>
      <c r="H13" s="119"/>
    </row>
    <row r="14" spans="1:8" x14ac:dyDescent="0.15">
      <c r="A14" s="120"/>
      <c r="B14" s="121"/>
      <c r="C14" s="122"/>
      <c r="D14" s="123">
        <v>41865</v>
      </c>
      <c r="E14" s="124"/>
      <c r="F14" s="125">
        <v>116940</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5.23</v>
      </c>
      <c r="C19" s="134">
        <f>ROUND(VALUE(SUBSTITUTE(実質収支比率等に係る経年分析!G$48,"▲","-")),2)</f>
        <v>5.49</v>
      </c>
      <c r="D19" s="134">
        <f>ROUND(VALUE(SUBSTITUTE(実質収支比率等に係る経年分析!H$48,"▲","-")),2)</f>
        <v>5.08</v>
      </c>
      <c r="E19" s="134">
        <f>ROUND(VALUE(SUBSTITUTE(実質収支比率等に係る経年分析!I$48,"▲","-")),2)</f>
        <v>5.0199999999999996</v>
      </c>
      <c r="F19" s="134">
        <f>ROUND(VALUE(SUBSTITUTE(実質収支比率等に係る経年分析!J$48,"▲","-")),2)</f>
        <v>6.52</v>
      </c>
    </row>
    <row r="20" spans="1:11" x14ac:dyDescent="0.15">
      <c r="A20" s="134" t="s">
        <v>42</v>
      </c>
      <c r="B20" s="134">
        <f>ROUND(VALUE(SUBSTITUTE(実質収支比率等に係る経年分析!F$47,"▲","-")),2)</f>
        <v>34.82</v>
      </c>
      <c r="C20" s="134">
        <f>ROUND(VALUE(SUBSTITUTE(実質収支比率等に係る経年分析!G$47,"▲","-")),2)</f>
        <v>38.840000000000003</v>
      </c>
      <c r="D20" s="134">
        <f>ROUND(VALUE(SUBSTITUTE(実質収支比率等に係る経年分析!H$47,"▲","-")),2)</f>
        <v>60.71</v>
      </c>
      <c r="E20" s="134">
        <f>ROUND(VALUE(SUBSTITUTE(実質収支比率等に係る経年分析!I$47,"▲","-")),2)</f>
        <v>82.01</v>
      </c>
      <c r="F20" s="134">
        <f>ROUND(VALUE(SUBSTITUTE(実質収支比率等に係る経年分析!J$47,"▲","-")),2)</f>
        <v>52.01</v>
      </c>
    </row>
    <row r="21" spans="1:11" x14ac:dyDescent="0.15">
      <c r="A21" s="134" t="s">
        <v>43</v>
      </c>
      <c r="B21" s="134">
        <f>IF(ISNUMBER(VALUE(SUBSTITUTE(実質収支比率等に係る経年分析!F$49,"▲","-"))),ROUND(VALUE(SUBSTITUTE(実質収支比率等に係る経年分析!F$49,"▲","-")),2),NA())</f>
        <v>11.4</v>
      </c>
      <c r="C21" s="134">
        <f>IF(ISNUMBER(VALUE(SUBSTITUTE(実質収支比率等に係る経年分析!G$49,"▲","-"))),ROUND(VALUE(SUBSTITUTE(実質収支比率等に係る経年分析!G$49,"▲","-")),2),NA())</f>
        <v>6.23</v>
      </c>
      <c r="D21" s="134">
        <f>IF(ISNUMBER(VALUE(SUBSTITUTE(実質収支比率等に係る経年分析!H$49,"▲","-"))),ROUND(VALUE(SUBSTITUTE(実質収支比率等に係る経年分析!H$49,"▲","-")),2),NA())</f>
        <v>23.19</v>
      </c>
      <c r="E21" s="134">
        <f>IF(ISNUMBER(VALUE(SUBSTITUTE(実質収支比率等に係る経年分析!I$49,"▲","-"))),ROUND(VALUE(SUBSTITUTE(実質収支比率等に係る経年分析!I$49,"▲","-")),2),NA())</f>
        <v>22.13</v>
      </c>
      <c r="F21" s="134">
        <f>IF(ISNUMBER(VALUE(SUBSTITUTE(実質収支比率等に係る経年分析!J$49,"▲","-"))),ROUND(VALUE(SUBSTITUTE(実質収支比率等に係る経年分析!J$49,"▲","-")),2),NA())</f>
        <v>-28.95</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あさひプライムスキー場事業特別会計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朝日村簡易水道特別会計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朝日村下水道特別会計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x14ac:dyDescent="0.15">
      <c r="A34" s="135" t="str">
        <f>IF(連結実質赤字比率に係る赤字・黒字の構成分析!C$36="",NA(),連結実質赤字比率に係る赤字・黒字の構成分析!C$36)</f>
        <v>朝日村介護保険特別会計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0.56999999999999995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x14ac:dyDescent="0.15">
      <c r="A35" s="135" t="str">
        <f>IF(連結実質赤字比率に係る赤字・黒字の構成分析!C$35="",NA(),連結実質赤字比率に係る赤字・黒字の構成分析!C$35)</f>
        <v>朝日村国民健康保険特別会計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1.1499999999999999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6.52</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479</v>
      </c>
      <c r="E42" s="136"/>
      <c r="F42" s="136"/>
      <c r="G42" s="136">
        <f>'実質公債費比率（分子）の構造'!L$52</f>
        <v>472</v>
      </c>
      <c r="H42" s="136"/>
      <c r="I42" s="136"/>
      <c r="J42" s="136">
        <f>'実質公債費比率（分子）の構造'!M$52</f>
        <v>432</v>
      </c>
      <c r="K42" s="136"/>
      <c r="L42" s="136"/>
      <c r="M42" s="136">
        <f>'実質公債費比率（分子）の構造'!N$52</f>
        <v>458</v>
      </c>
      <c r="N42" s="136"/>
      <c r="O42" s="136"/>
      <c r="P42" s="136">
        <f>'実質公債費比率（分子）の構造'!O$52</f>
        <v>441</v>
      </c>
    </row>
    <row r="43" spans="1:16" x14ac:dyDescent="0.15">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76</v>
      </c>
      <c r="C44" s="136"/>
      <c r="D44" s="136"/>
      <c r="E44" s="136">
        <f>'実質公債費比率（分子）の構造'!L$50</f>
        <v>61</v>
      </c>
      <c r="F44" s="136"/>
      <c r="G44" s="136"/>
      <c r="H44" s="136">
        <f>'実質公債費比率（分子）の構造'!M$50</f>
        <v>38</v>
      </c>
      <c r="I44" s="136"/>
      <c r="J44" s="136"/>
      <c r="K44" s="136">
        <f>'実質公債費比率（分子）の構造'!N$50</f>
        <v>26</v>
      </c>
      <c r="L44" s="136"/>
      <c r="M44" s="136"/>
      <c r="N44" s="136">
        <f>'実質公債費比率（分子）の構造'!O$50</f>
        <v>26</v>
      </c>
      <c r="O44" s="136"/>
      <c r="P44" s="136"/>
    </row>
    <row r="45" spans="1:16" x14ac:dyDescent="0.15">
      <c r="A45" s="136" t="s">
        <v>53</v>
      </c>
      <c r="B45" s="136">
        <f>'実質公債費比率（分子）の構造'!K$49</f>
        <v>36</v>
      </c>
      <c r="C45" s="136"/>
      <c r="D45" s="136"/>
      <c r="E45" s="136">
        <f>'実質公債費比率（分子）の構造'!L$49</f>
        <v>35</v>
      </c>
      <c r="F45" s="136"/>
      <c r="G45" s="136"/>
      <c r="H45" s="136">
        <f>'実質公債費比率（分子）の構造'!M$49</f>
        <v>35</v>
      </c>
      <c r="I45" s="136"/>
      <c r="J45" s="136"/>
      <c r="K45" s="136">
        <f>'実質公債費比率（分子）の構造'!N$49</f>
        <v>38</v>
      </c>
      <c r="L45" s="136"/>
      <c r="M45" s="136"/>
      <c r="N45" s="136">
        <f>'実質公債費比率（分子）の構造'!O$49</f>
        <v>34</v>
      </c>
      <c r="O45" s="136"/>
      <c r="P45" s="136"/>
    </row>
    <row r="46" spans="1:16" x14ac:dyDescent="0.15">
      <c r="A46" s="136" t="s">
        <v>54</v>
      </c>
      <c r="B46" s="136">
        <f>'実質公債費比率（分子）の構造'!K$48</f>
        <v>278</v>
      </c>
      <c r="C46" s="136"/>
      <c r="D46" s="136"/>
      <c r="E46" s="136">
        <f>'実質公債費比率（分子）の構造'!L$48</f>
        <v>251</v>
      </c>
      <c r="F46" s="136"/>
      <c r="G46" s="136"/>
      <c r="H46" s="136">
        <f>'実質公債費比率（分子）の構造'!M$48</f>
        <v>260</v>
      </c>
      <c r="I46" s="136"/>
      <c r="J46" s="136"/>
      <c r="K46" s="136">
        <f>'実質公債費比率（分子）の構造'!N$48</f>
        <v>270</v>
      </c>
      <c r="L46" s="136"/>
      <c r="M46" s="136"/>
      <c r="N46" s="136">
        <f>'実質公債費比率（分子）の構造'!O$48</f>
        <v>299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342</v>
      </c>
      <c r="C49" s="136"/>
      <c r="D49" s="136"/>
      <c r="E49" s="136">
        <f>'実質公債費比率（分子）の構造'!L$45</f>
        <v>350</v>
      </c>
      <c r="F49" s="136"/>
      <c r="G49" s="136"/>
      <c r="H49" s="136">
        <f>'実質公債費比率（分子）の構造'!M$45</f>
        <v>295</v>
      </c>
      <c r="I49" s="136"/>
      <c r="J49" s="136"/>
      <c r="K49" s="136">
        <f>'実質公債費比率（分子）の構造'!N$45</f>
        <v>250</v>
      </c>
      <c r="L49" s="136"/>
      <c r="M49" s="136"/>
      <c r="N49" s="136">
        <f>'実質公債費比率（分子）の構造'!O$45</f>
        <v>229</v>
      </c>
      <c r="O49" s="136"/>
      <c r="P49" s="136"/>
    </row>
    <row r="50" spans="1:16" x14ac:dyDescent="0.15">
      <c r="A50" s="136" t="s">
        <v>58</v>
      </c>
      <c r="B50" s="136" t="e">
        <f>NA()</f>
        <v>#N/A</v>
      </c>
      <c r="C50" s="136">
        <f>IF(ISNUMBER('実質公債費比率（分子）の構造'!K$53),'実質公債費比率（分子）の構造'!K$53,NA())</f>
        <v>253</v>
      </c>
      <c r="D50" s="136" t="e">
        <f>NA()</f>
        <v>#N/A</v>
      </c>
      <c r="E50" s="136" t="e">
        <f>NA()</f>
        <v>#N/A</v>
      </c>
      <c r="F50" s="136">
        <f>IF(ISNUMBER('実質公債費比率（分子）の構造'!L$53),'実質公債費比率（分子）の構造'!L$53,NA())</f>
        <v>225</v>
      </c>
      <c r="G50" s="136" t="e">
        <f>NA()</f>
        <v>#N/A</v>
      </c>
      <c r="H50" s="136" t="e">
        <f>NA()</f>
        <v>#N/A</v>
      </c>
      <c r="I50" s="136">
        <f>IF(ISNUMBER('実質公債費比率（分子）の構造'!M$53),'実質公債費比率（分子）の構造'!M$53,NA())</f>
        <v>196</v>
      </c>
      <c r="J50" s="136" t="e">
        <f>NA()</f>
        <v>#N/A</v>
      </c>
      <c r="K50" s="136" t="e">
        <f>NA()</f>
        <v>#N/A</v>
      </c>
      <c r="L50" s="136">
        <f>IF(ISNUMBER('実質公債費比率（分子）の構造'!N$53),'実質公債費比率（分子）の構造'!N$53,NA())</f>
        <v>126</v>
      </c>
      <c r="M50" s="136" t="e">
        <f>NA()</f>
        <v>#N/A</v>
      </c>
      <c r="N50" s="136" t="e">
        <f>NA()</f>
        <v>#N/A</v>
      </c>
      <c r="O50" s="136">
        <f>IF(ISNUMBER('実質公債費比率（分子）の構造'!O$53),'実質公債費比率（分子）の構造'!O$53,NA())</f>
        <v>147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4271</v>
      </c>
      <c r="E56" s="135"/>
      <c r="F56" s="135"/>
      <c r="G56" s="135">
        <f>'将来負担比率（分子）の構造'!J$51</f>
        <v>4097</v>
      </c>
      <c r="H56" s="135"/>
      <c r="I56" s="135"/>
      <c r="J56" s="135">
        <f>'将来負担比率（分子）の構造'!K$51</f>
        <v>4122</v>
      </c>
      <c r="K56" s="135"/>
      <c r="L56" s="135"/>
      <c r="M56" s="135">
        <f>'将来負担比率（分子）の構造'!L$51</f>
        <v>3914</v>
      </c>
      <c r="N56" s="135"/>
      <c r="O56" s="135"/>
      <c r="P56" s="135">
        <f>'将来負担比率（分子）の構造'!M$51</f>
        <v>3867</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1499</v>
      </c>
      <c r="E58" s="135"/>
      <c r="F58" s="135"/>
      <c r="G58" s="135">
        <f>'将来負担比率（分子）の構造'!J$49</f>
        <v>1681</v>
      </c>
      <c r="H58" s="135"/>
      <c r="I58" s="135"/>
      <c r="J58" s="135">
        <f>'将来負担比率（分子）の構造'!K$49</f>
        <v>2224</v>
      </c>
      <c r="K58" s="135"/>
      <c r="L58" s="135"/>
      <c r="M58" s="135">
        <f>'将来負担比率（分子）の構造'!L$49</f>
        <v>2699</v>
      </c>
      <c r="N58" s="135"/>
      <c r="O58" s="135"/>
      <c r="P58" s="135">
        <f>'将来負担比率（分子）の構造'!M$49</f>
        <v>2894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355</v>
      </c>
      <c r="C62" s="135"/>
      <c r="D62" s="135"/>
      <c r="E62" s="135">
        <f>'将来負担比率（分子）の構造'!J$45</f>
        <v>365</v>
      </c>
      <c r="F62" s="135"/>
      <c r="G62" s="135"/>
      <c r="H62" s="135">
        <f>'将来負担比率（分子）の構造'!K$45</f>
        <v>356</v>
      </c>
      <c r="I62" s="135"/>
      <c r="J62" s="135"/>
      <c r="K62" s="135">
        <f>'将来負担比率（分子）の構造'!L$45</f>
        <v>390</v>
      </c>
      <c r="L62" s="135"/>
      <c r="M62" s="135"/>
      <c r="N62" s="135">
        <f>'将来負担比率（分子）の構造'!M$45</f>
        <v>424</v>
      </c>
      <c r="O62" s="135"/>
      <c r="P62" s="135"/>
    </row>
    <row r="63" spans="1:16" x14ac:dyDescent="0.15">
      <c r="A63" s="135" t="s">
        <v>27</v>
      </c>
      <c r="B63" s="135">
        <f>'将来負担比率（分子）の構造'!I$44</f>
        <v>285</v>
      </c>
      <c r="C63" s="135"/>
      <c r="D63" s="135"/>
      <c r="E63" s="135">
        <f>'将来負担比率（分子）の構造'!J$44</f>
        <v>270</v>
      </c>
      <c r="F63" s="135"/>
      <c r="G63" s="135"/>
      <c r="H63" s="135">
        <f>'将来負担比率（分子）の構造'!K$44</f>
        <v>253</v>
      </c>
      <c r="I63" s="135"/>
      <c r="J63" s="135"/>
      <c r="K63" s="135">
        <f>'将来負担比率（分子）の構造'!L$44</f>
        <v>242</v>
      </c>
      <c r="L63" s="135"/>
      <c r="M63" s="135"/>
      <c r="N63" s="135">
        <f>'将来負担比率（分子）の構造'!M$44</f>
        <v>208</v>
      </c>
      <c r="O63" s="135"/>
      <c r="P63" s="135"/>
    </row>
    <row r="64" spans="1:16" x14ac:dyDescent="0.15">
      <c r="A64" s="135" t="s">
        <v>26</v>
      </c>
      <c r="B64" s="135">
        <f>'将来負担比率（分子）の構造'!I$43</f>
        <v>3127</v>
      </c>
      <c r="C64" s="135"/>
      <c r="D64" s="135"/>
      <c r="E64" s="135">
        <f>'将来負担比率（分子）の構造'!J$43</f>
        <v>2923</v>
      </c>
      <c r="F64" s="135"/>
      <c r="G64" s="135"/>
      <c r="H64" s="135">
        <f>'将来負担比率（分子）の構造'!K$43</f>
        <v>3041</v>
      </c>
      <c r="I64" s="135"/>
      <c r="J64" s="135"/>
      <c r="K64" s="135">
        <f>'将来負担比率（分子）の構造'!L$43</f>
        <v>2766</v>
      </c>
      <c r="L64" s="135"/>
      <c r="M64" s="135"/>
      <c r="N64" s="135">
        <f>'将来負担比率（分子）の構造'!M$43</f>
        <v>2679</v>
      </c>
      <c r="O64" s="135"/>
      <c r="P64" s="135"/>
    </row>
    <row r="65" spans="1:16" x14ac:dyDescent="0.15">
      <c r="A65" s="135" t="s">
        <v>25</v>
      </c>
      <c r="B65" s="135">
        <f>'将来負担比率（分子）の構造'!I$42</f>
        <v>546</v>
      </c>
      <c r="C65" s="135"/>
      <c r="D65" s="135"/>
      <c r="E65" s="135">
        <f>'将来負担比率（分子）の構造'!J$42</f>
        <v>289</v>
      </c>
      <c r="F65" s="135"/>
      <c r="G65" s="135"/>
      <c r="H65" s="135">
        <f>'将来負担比率（分子）の構造'!K$42</f>
        <v>166</v>
      </c>
      <c r="I65" s="135"/>
      <c r="J65" s="135"/>
      <c r="K65" s="135">
        <f>'将来負担比率（分子）の構造'!L$42</f>
        <v>143</v>
      </c>
      <c r="L65" s="135"/>
      <c r="M65" s="135"/>
      <c r="N65" s="135">
        <f>'将来負担比率（分子）の構造'!M$42</f>
        <v>120</v>
      </c>
      <c r="O65" s="135"/>
      <c r="P65" s="135"/>
    </row>
    <row r="66" spans="1:16" x14ac:dyDescent="0.15">
      <c r="A66" s="135" t="s">
        <v>24</v>
      </c>
      <c r="B66" s="135">
        <f>'将来負担比率（分子）の構造'!I$41</f>
        <v>2338</v>
      </c>
      <c r="C66" s="135"/>
      <c r="D66" s="135"/>
      <c r="E66" s="135">
        <f>'将来負担比率（分子）の構造'!J$41</f>
        <v>2223</v>
      </c>
      <c r="F66" s="135"/>
      <c r="G66" s="135"/>
      <c r="H66" s="135">
        <f>'将来負担比率（分子）の構造'!K$41</f>
        <v>2035</v>
      </c>
      <c r="I66" s="135"/>
      <c r="J66" s="135"/>
      <c r="K66" s="135">
        <f>'将来負担比率（分子）の構造'!L$41</f>
        <v>1991</v>
      </c>
      <c r="L66" s="135"/>
      <c r="M66" s="135"/>
      <c r="N66" s="135">
        <f>'将来負担比率（分子）の構造'!M$41</f>
        <v>2056</v>
      </c>
      <c r="O66" s="135"/>
      <c r="P66" s="135"/>
    </row>
    <row r="67" spans="1:16" x14ac:dyDescent="0.15">
      <c r="A67" s="135" t="s">
        <v>62</v>
      </c>
      <c r="B67" s="135" t="e">
        <f>NA()</f>
        <v>#N/A</v>
      </c>
      <c r="C67" s="135">
        <f>IF(ISNUMBER('将来負担比率（分子）の構造'!I$52), IF('将来負担比率（分子）の構造'!I$52 &lt; 0, 0, '将来負担比率（分子）の構造'!I$52), NA())</f>
        <v>881</v>
      </c>
      <c r="D67" s="135" t="e">
        <f>NA()</f>
        <v>#N/A</v>
      </c>
      <c r="E67" s="135" t="e">
        <f>NA()</f>
        <v>#N/A</v>
      </c>
      <c r="F67" s="135">
        <f>IF(ISNUMBER('将来負担比率（分子）の構造'!J$52), IF('将来負担比率（分子）の構造'!J$52 &lt; 0, 0, '将来負担比率（分子）の構造'!J$52), NA())</f>
        <v>293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武田 淳</cp:lastModifiedBy>
  <cp:lastPrinted>2015-04-21T04:15:18Z</cp:lastPrinted>
  <dcterms:created xsi:type="dcterms:W3CDTF">2015-02-17T06:52:32Z</dcterms:created>
  <dcterms:modified xsi:type="dcterms:W3CDTF">2020-11-04T21:45:16Z</dcterms:modified>
  <cp:category/>
</cp:coreProperties>
</file>