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ASVFLS\kakuka\02_企画財政課\03_財政係\000大分類_4財政\04_照会文書\R7照会文書\03_調査\R8.3.2_（長野県市町村課）【311(水)15時〆】令和６年度財政状況資料集の作成及び提出について【一部差し替え】\修正提出\"/>
    </mc:Choice>
  </mc:AlternateContent>
  <xr:revisionPtr revIDLastSave="0" documentId="13_ncr:1_{046A6F96-7A3E-4517-A25B-250C015D6FAF}" xr6:coauthVersionLast="47" xr6:coauthVersionMax="47" xr10:uidLastSave="{00000000-0000-0000-0000-000000000000}"/>
  <bookViews>
    <workbookView xWindow="-120" yWindow="-163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W43"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alcChain>
</file>

<file path=xl/sharedStrings.xml><?xml version="1.0" encoding="utf-8"?>
<sst xmlns="http://schemas.openxmlformats.org/spreadsheetml/2006/main" count="1147" uniqueCount="565">
  <si>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</si>
  <si>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</si>
  <si>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</si>
  <si>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</si>
  <si>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</si>
  <si>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</si>
  <si>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</si>
  <si>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</si>
  <si>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</si>
  <si>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</si>
  <si>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</si>
  <si>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</si>
  <si>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</si>
  <si>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</si>
  <si>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</si>
  <si>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</si>
  <si>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</si>
  <si>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</si>
  <si>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</si>
  <si>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</si>
  <si>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</si>
  <si>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</si>
  <si>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</si>
  <si>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</si>
  <si>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</si>
  <si>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</si>
  <si>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</si>
  <si>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</si>
  <si>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</si>
  <si>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</si>
  <si>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</si>
  <si>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</si>
  <si>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</si>
  <si>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</si>
  <si>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</si>
  <si>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</si>
  <si>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</si>
  <si>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</si>
  <si>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</si>
  <si>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</si>
  <si>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</si>
  <si>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</si>
  <si>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</si>
  <si>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</si>
  <si>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</si>
  <si>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</si>
  <si>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</si>
  <si>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</si>
  <si>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</si>
  <si>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</si>
  <si>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</si>
  <si>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</si>
  <si>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</si>
  <si>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</si>
  <si>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</si>
  <si>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</si>
  <si>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</si>
  <si>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</si>
  <si>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</si>
  <si>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</si>
  <si>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</si>
  <si>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</si>
  <si>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</si>
  <si>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</si>
  <si>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</si>
  <si>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</si>
  <si>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</si>
  <si>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</si>
  <si>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</si>
  <si>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</si>
  <si>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</si>
  <si>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</si>
  <si>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</si>
  <si>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</si>
  <si>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</si>
  <si>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</si>
  <si>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</si>
  <si>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</si>
  <si>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</si>
  <si>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</si>
  <si>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</si>
  <si>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</si>
  <si>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</si>
  <si>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</si>
  <si>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</si>
  <si>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</si>
  <si>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</si>
  <si>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</si>
  <si>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</si>
  <si>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</si>
  <si>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</si>
  <si>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</si>
  <si>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</si>
  <si>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</si>
  <si>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朝日村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</si>
  <si>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</si>
  <si>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</si>
  <si>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</si>
  <si>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</si>
  <si>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</si>
  <si>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</si>
  <si>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</si>
  <si>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</si>
  <si>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</si>
  <si>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</si>
  <si>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</si>
  <si>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</si>
  <si>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</si>
  <si>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</si>
  <si>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</si>
  <si>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</si>
  <si>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</si>
  <si>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</si>
  <si>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</si>
  <si>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</si>
  <si>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</si>
  <si>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</si>
  <si>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</si>
  <si>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</si>
  <si>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</si>
  <si>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</si>
  <si>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</si>
  <si>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</si>
  <si>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</si>
  <si>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</si>
  <si>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</si>
  <si>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</si>
  <si>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</si>
  <si>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</si>
  <si>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</si>
  <si>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</si>
  <si>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</si>
  <si>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</si>
  <si>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</si>
  <si>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</si>
  <si>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</si>
  <si>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</si>
  <si>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</si>
  <si>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</si>
  <si>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</si>
  <si>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</si>
  <si>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</si>
  <si>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</si>
  <si>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</si>
  <si>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</si>
  <si>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</si>
  <si>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</si>
  <si>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</si>
  <si>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</si>
  <si>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</si>
  <si>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</si>
  <si>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</si>
  <si>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</si>
  <si>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</si>
  <si>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</si>
  <si>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</si>
  <si>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</si>
  <si>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</si>
  <si>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</si>
  <si>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</si>
  <si>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</si>
  <si>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</si>
  <si>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</si>
  <si>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</si>
  <si>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</si>
  <si>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</si>
  <si>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</si>
  <si>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</si>
  <si>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</si>
  <si>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</si>
  <si>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</si>
  <si>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</si>
  <si>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</si>
  <si>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</si>
  <si>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</si>
  <si>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</si>
  <si>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</si>
  <si>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</si>
  <si>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</si>
  <si>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</si>
  <si>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</si>
  <si>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</si>
  <si>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</si>
  <si>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</si>
  <si>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</si>
  <si>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</si>
  <si>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</si>
  <si>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</si>
  <si>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</si>
  <si>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</si>
  <si>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</si>
  <si>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</si>
  <si>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</si>
  <si>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</si>
  <si>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</si>
  <si>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</si>
  <si>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</si>
  <si>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</si>
  <si>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</si>
  <si>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</si>
  <si>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</si>
  <si>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</si>
  <si>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</si>
  <si>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長野県朝日村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</si>
  <si>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</si>
  <si>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</si>
  <si>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</si>
  <si>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</si>
  <si>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</si>
  <si>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</si>
  <si>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</si>
  <si>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</si>
  <si>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</si>
  <si>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</si>
  <si>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</si>
  <si>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</si>
  <si>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</si>
  <si>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</si>
  <si>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</si>
  <si>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</si>
  <si>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</si>
  <si>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</si>
  <si>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</si>
  <si>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</si>
  <si>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</si>
  <si>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</si>
  <si>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</si>
  <si>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</si>
  <si>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</si>
  <si>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</si>
  <si>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</si>
  <si>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</si>
  <si>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</si>
  <si>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</si>
  <si>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</si>
  <si>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</si>
  <si>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</si>
  <si>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</si>
  <si>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</si>
  <si>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</si>
  <si>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</si>
  <si>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</si>
  <si>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</si>
  <si>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</si>
  <si>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</si>
  <si>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</si>
  <si>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</si>
  <si>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</si>
  <si>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</si>
  <si>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</si>
  <si>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</si>
  <si>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</si>
  <si>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</si>
  <si>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</si>
  <si>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</si>
  <si>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</si>
  <si>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</si>
  <si>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</si>
  <si>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</si>
  <si>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</si>
  <si>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</si>
  <si>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</si>
  <si>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</si>
  <si>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</si>
  <si>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</si>
  <si>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</si>
  <si>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</si>
  <si>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</si>
  <si>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</si>
  <si>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</si>
  <si>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</si>
  <si>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</si>
  <si>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</si>
  <si>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</si>
  <si>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</si>
  <si>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</si>
  <si>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</si>
  <si>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</si>
  <si>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</si>
  <si>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</si>
  <si>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</si>
  <si>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</si>
  <si>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</si>
  <si>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</si>
  <si>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</si>
  <si>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</si>
  <si>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</si>
  <si>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</si>
  <si>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</si>
  <si>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</si>
  <si>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</si>
  <si>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</si>
  <si>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</si>
  <si>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</si>
  <si>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</si>
  <si>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</si>
  <si>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</si>
  <si>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</si>
  <si>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</si>
  <si>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</si>
  <si>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</si>
  <si>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</si>
  <si>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</si>
  <si>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</si>
  <si>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</si>
  <si>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</si>
  <si>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</si>
  <si>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</si>
  <si>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</si>
  <si>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</si>
  <si>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</si>
  <si>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</si>
  <si>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</si>
  <si>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</si>
  <si>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</si>
  <si>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</si>
  <si>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</si>
  <si>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</si>
  <si>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</si>
  <si>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</si>
  <si>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</si>
  <si>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</si>
  <si>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</si>
  <si>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</si>
  <si>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</si>
  <si>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</si>
  <si>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</si>
  <si>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</si>
  <si>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</si>
  <si>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</si>
  <si>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</si>
  <si>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</si>
  <si>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</si>
  <si>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</si>
  <si>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</si>
  <si>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</si>
  <si>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</si>
  <si>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</si>
  <si>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</si>
  <si>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</si>
  <si>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</si>
  <si>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</si>
  <si>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</si>
  <si>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</si>
  <si>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</si>
  <si>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</si>
  <si>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</si>
  <si>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</si>
  <si>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</si>
  <si>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</si>
  <si>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</si>
  <si>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</si>
  <si>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</si>
  <si>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</si>
  <si>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長野県朝日村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</si>
  <si>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</si>
  <si>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</si>
  <si>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</si>
  <si>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</si>
  <si>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</si>
  <si>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</si>
  <si>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</si>
  <si>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</si>
  <si>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</si>
  <si>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</si>
  <si>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</si>
  <si>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</si>
  <si>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</si>
  <si>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</si>
  <si>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</si>
  <si>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</si>
  <si>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</si>
  <si>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</si>
  <si>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</si>
  <si>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</si>
  <si>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</si>
  <si>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</si>
  <si>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</si>
  <si>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</si>
  <si>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</si>
  <si>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</si>
  <si>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</si>
  <si>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</si>
  <si>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</si>
  <si>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</si>
  <si>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</si>
  <si>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</si>
  <si>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</si>
  <si>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朝日村国民健康保険特別会計</t>
    <phoneticPr fontId="5"/>
  </si>
  <si>
    <t>朝日村介護保険特別会計</t>
    <phoneticPr fontId="5"/>
  </si>
  <si>
    <t>後期高齢者医療特別会計</t>
    <phoneticPr fontId="5"/>
  </si>
  <si>
    <t>朝日村簡易水道事業会計</t>
    <phoneticPr fontId="5"/>
  </si>
  <si>
    <t>法適用企業</t>
    <phoneticPr fontId="5"/>
  </si>
  <si>
    <t>朝日村下水道事業会計</t>
    <phoneticPr fontId="5"/>
  </si>
  <si>
    <t>あさひプライムスキー場事業特別会計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</si>
  <si>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</si>
  <si>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</si>
  <si>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</si>
  <si>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</si>
  <si>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</si>
  <si>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</si>
  <si>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</si>
  <si>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</si>
  <si>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</si>
  <si>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</si>
  <si>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</si>
  <si>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</si>
  <si>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</si>
  <si>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</si>
  <si>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</si>
  <si>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</si>
  <si>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</si>
  <si>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</si>
  <si>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</si>
  <si>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</si>
  <si>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</si>
  <si>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</si>
  <si>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</si>
  <si>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</si>
  <si>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</si>
  <si>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</si>
  <si>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</si>
  <si>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</si>
  <si>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</si>
  <si>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</si>
  <si>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</si>
  <si>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</si>
  <si>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</si>
  <si>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</si>
  <si>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</si>
  <si>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</si>
  <si>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</si>
  <si>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</si>
  <si>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</si>
  <si>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</si>
  <si>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</si>
  <si>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</si>
  <si>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</si>
  <si>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</si>
  <si>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</si>
  <si>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</si>
  <si>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</si>
  <si>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</si>
  <si>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</si>
  <si>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</si>
  <si>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</si>
  <si>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</si>
  <si>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</si>
  <si>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</si>
  <si>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</si>
  <si>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</si>
  <si>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</si>
  <si>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</si>
  <si>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</si>
  <si>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</si>
  <si>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</si>
  <si>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</si>
  <si>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</si>
  <si>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</si>
  <si>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</si>
  <si>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</si>
  <si>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</si>
  <si>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</si>
  <si>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</si>
  <si>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</si>
  <si>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</si>
  <si>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</si>
  <si>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</si>
  <si>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</si>
  <si>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</si>
  <si>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</si>
  <si>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</si>
  <si>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</si>
  <si>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</si>
  <si>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</si>
  <si>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</si>
  <si>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</si>
  <si>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</si>
  <si>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</si>
  <si>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</si>
  <si>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</si>
  <si>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</si>
  <si>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</si>
  <si>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</si>
  <si>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</si>
  <si>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</si>
  <si>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</si>
  <si>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</si>
  <si>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</si>
  <si>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</si>
  <si>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</si>
  <si>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</si>
  <si>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</si>
  <si>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</si>
  <si>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</si>
  <si>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</si>
  <si>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</si>
  <si>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</si>
  <si>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</si>
  <si>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</si>
  <si>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</si>
  <si>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</si>
  <si>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</si>
  <si>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</si>
  <si>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</si>
  <si>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</si>
  <si>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</si>
  <si>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</si>
  <si>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</si>
  <si>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</si>
  <si>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</si>
  <si>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</si>
  <si>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</si>
  <si>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</si>
  <si>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</si>
  <si>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</si>
  <si>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</si>
  <si>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</si>
  <si>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</si>
  <si>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</si>
  <si>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</si>
  <si>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</si>
  <si>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</si>
  <si>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</si>
  <si>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</si>
  <si>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</si>
  <si>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</si>
  <si>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</si>
  <si>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</si>
  <si>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</si>
  <si>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</si>
  <si>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朝日村下水道事業会計</t>
  </si>
  <si>
    <t>一般会計</t>
  </si>
  <si>
    <t>朝日村簡易水道事業会計</t>
  </si>
  <si>
    <t>朝日村国民健康保険特別会計</t>
  </si>
  <si>
    <t>朝日村介護保険特別会計</t>
  </si>
  <si>
    <t>後期高齢者医療特別会計</t>
  </si>
  <si>
    <t>あさひプライムスキー場事業特別会計</t>
  </si>
  <si>
    <t>その他会計（赤字）</t>
  </si>
  <si>
    <t>その他会計（黒字）</t>
  </si>
  <si>
    <t>R02</t>
    <phoneticPr fontId="5"/>
  </si>
  <si>
    <t>R03</t>
    <phoneticPr fontId="5"/>
  </si>
  <si>
    <t>R04</t>
    <phoneticPr fontId="5"/>
  </si>
  <si>
    <t>R05</t>
    <phoneticPr fontId="5"/>
  </si>
  <si>
    <t>R06</t>
    <phoneticPr fontId="5"/>
  </si>
  <si>
    <t>松本広域連合（一般会計）</t>
  </si>
  <si>
    <t>松本広域連合（松本地域ふるさと基金事業特別会計）</t>
  </si>
  <si>
    <t>長野県市町村自治振興組合</t>
  </si>
  <si>
    <t>長野県市町村総合事務組合（一般会計）</t>
  </si>
  <si>
    <t>長野県市町村総合事務組合（非常勤職員公務災害補償特別会計）</t>
  </si>
  <si>
    <t>中信地域町村交通災害共済事務組合</t>
  </si>
  <si>
    <t>松塩安筑老人福祉施設組合</t>
  </si>
  <si>
    <t>松塩筑木曽老人福祉施設組合</t>
  </si>
  <si>
    <t>松本市・山形村・朝日村中学校組合</t>
  </si>
  <si>
    <t>松塩地区広域施設組合（一般会計）</t>
  </si>
  <si>
    <t>松塩地区広域施設組合（電気事業特別会計）</t>
  </si>
  <si>
    <t>長野県地方税滞納整理機構</t>
  </si>
  <si>
    <t>-</t>
    <phoneticPr fontId="2"/>
  </si>
  <si>
    <t>長野県後期高齢者医療広域連合（一般会計）</t>
    <rPh sb="12" eb="14">
      <t>レンゴウ</t>
    </rPh>
    <phoneticPr fontId="2"/>
  </si>
  <si>
    <t>長野県後期高齢者医療広域連合（後期高齢者医療特別会計）</t>
    <rPh sb="12" eb="14">
      <t>レンゴウ</t>
    </rPh>
    <phoneticPr fontId="2"/>
  </si>
  <si>
    <t>(保健福祉基金(R06年度末現在))</t>
    <rPh sb="1" eb="3">
      <t>ホケン</t>
    </rPh>
    <rPh sb="3" eb="5">
      <t>フクシ</t>
    </rPh>
    <rPh sb="5" eb="7">
      <t>キキン</t>
    </rPh>
    <phoneticPr fontId="5"/>
  </si>
  <si>
    <t>(文教施設整備基金(R06年度末現在))</t>
    <rPh sb="1" eb="3">
      <t>ブンキョウ</t>
    </rPh>
    <rPh sb="3" eb="5">
      <t>シセツ</t>
    </rPh>
    <rPh sb="5" eb="7">
      <t>セイビ</t>
    </rPh>
    <rPh sb="7" eb="9">
      <t>キキン</t>
    </rPh>
    <phoneticPr fontId="5"/>
  </si>
  <si>
    <t>(ふるさと応援基金(R06年度末現在))</t>
    <rPh sb="5" eb="7">
      <t>オウエン</t>
    </rPh>
    <rPh sb="7" eb="9">
      <t>キキン</t>
    </rPh>
    <phoneticPr fontId="5"/>
  </si>
  <si>
    <t>(三区生産森林組合基金(R06年度末現在))</t>
    <rPh sb="1" eb="2">
      <t>サン</t>
    </rPh>
    <rPh sb="2" eb="3">
      <t>ク</t>
    </rPh>
    <rPh sb="3" eb="5">
      <t>セイサン</t>
    </rPh>
    <rPh sb="5" eb="7">
      <t>シンリン</t>
    </rPh>
    <rPh sb="7" eb="9">
      <t>クミアイ</t>
    </rPh>
    <rPh sb="9" eb="11">
      <t>キキン</t>
    </rPh>
    <phoneticPr fontId="5"/>
  </si>
  <si>
    <t>(西洗馬生産森林組合基金(R06年度末現在))</t>
    <rPh sb="1" eb="4">
      <t>ニシセバ</t>
    </rPh>
    <rPh sb="4" eb="6">
      <t>セイサン</t>
    </rPh>
    <rPh sb="6" eb="8">
      <t>シンリン</t>
    </rPh>
    <rPh sb="8" eb="10">
      <t>クミアイ</t>
    </rPh>
    <rPh sb="10" eb="12">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</si>
</sst>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AC6F-4D82-A7CB-03B8BBBE43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156541</c:v>
                </c:pt>
                <c:pt idx="1">
                  <c:v>120052</c:v>
                </c:pt>
                <c:pt idx="2">
                  <c:v>117747</c:v>
                </c:pt>
                <c:pt idx="3">
                  <c:v>215253</c:v>
                </c:pt>
                <c:pt idx="4">
                  <c:v>217140</c:v>
                </c:pt>
              </c:numCache>
            </c:numRef>
          </c:val>
          <c:smooth val="0"/>
          <c:extLst>
            <c:ext xmlns:c16="http://schemas.microsoft.com/office/drawing/2014/chart" uri="{C3380CC4-5D6E-409C-BE32-E72D297353CC}">
              <c16:uniqueId val="{00000001-AC6F-4D82-A7CB-03B8BBBE43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4.4400000000000004</c:v>
                </c:pt>
                <c:pt idx="1">
                  <c:v>4.62</c:v>
                </c:pt>
                <c:pt idx="2">
                  <c:v>4.47</c:v>
                </c:pt>
                <c:pt idx="3">
                  <c:v>6.3</c:v>
                </c:pt>
                <c:pt idx="4">
                  <c:v>5.98</c:v>
                </c:pt>
              </c:numCache>
            </c:numRef>
          </c:val>
          <c:extLst>
            <c:ext xmlns:c16="http://schemas.microsoft.com/office/drawing/2014/chart" uri="{C3380CC4-5D6E-409C-BE32-E72D297353CC}">
              <c16:uniqueId val="{00000000-3364-44E8-92C6-4307CA69BCE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73.260000000000005</c:v>
                </c:pt>
                <c:pt idx="1">
                  <c:v>81.14</c:v>
                </c:pt>
                <c:pt idx="2">
                  <c:v>93.53</c:v>
                </c:pt>
                <c:pt idx="3">
                  <c:v>98.29</c:v>
                </c:pt>
                <c:pt idx="4">
                  <c:v>103.88</c:v>
                </c:pt>
              </c:numCache>
            </c:numRef>
          </c:val>
          <c:extLst>
            <c:ext xmlns:c16="http://schemas.microsoft.com/office/drawing/2014/chart" uri="{C3380CC4-5D6E-409C-BE32-E72D297353CC}">
              <c16:uniqueId val="{00000001-3364-44E8-92C6-4307CA69BCE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5.94</c:v>
                </c:pt>
                <c:pt idx="1">
                  <c:v>17.22</c:v>
                </c:pt>
                <c:pt idx="2">
                  <c:v>15.99</c:v>
                </c:pt>
                <c:pt idx="3">
                  <c:v>11.51</c:v>
                </c:pt>
                <c:pt idx="4">
                  <c:v>7.11</c:v>
                </c:pt>
              </c:numCache>
            </c:numRef>
          </c:val>
          <c:smooth val="0"/>
          <c:extLst>
            <c:ext xmlns:c16="http://schemas.microsoft.com/office/drawing/2014/chart" uri="{C3380CC4-5D6E-409C-BE32-E72D297353CC}">
              <c16:uniqueId val="{00000002-3364-44E8-92C6-4307CA69BCE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ECD-4889-9F7D-ED7EAD1AAF5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ECD-4889-9F7D-ED7EAD1AAF5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ECD-4889-9F7D-ED7EAD1AAF5D}"/>
            </c:ext>
          </c:extLst>
        </c:ser>
        <c:ser>
          <c:idx val="3"/>
          <c:order val="3"/>
          <c:tx>
            <c:strRef>
              <c:f>データシート!$A$30</c:f>
              <c:strCache>
                <c:ptCount val="1"/>
                <c:pt idx="0">
                  <c:v>あさひプライムスキー場事業特別会計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ECD-4889-9F7D-ED7EAD1AAF5D}"/>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ECD-4889-9F7D-ED7EAD1AAF5D}"/>
            </c:ext>
          </c:extLst>
        </c:ser>
        <c:ser>
          <c:idx val="5"/>
          <c:order val="5"/>
          <c:tx>
            <c:strRef>
              <c:f>データシート!$A$32</c:f>
              <c:strCache>
                <c:ptCount val="1"/>
                <c:pt idx="0">
                  <c:v>朝日村介護保険特別会計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0.46</c:v>
                </c:pt>
                <c:pt idx="2">
                  <c:v>#N/A</c:v>
                </c:pt>
                <c:pt idx="3">
                  <c:v>0.54</c:v>
                </c:pt>
                <c:pt idx="4">
                  <c:v>#N/A</c:v>
                </c:pt>
                <c:pt idx="5">
                  <c:v>1.65</c:v>
                </c:pt>
                <c:pt idx="6">
                  <c:v>#N/A</c:v>
                </c:pt>
                <c:pt idx="7">
                  <c:v>2.1</c:v>
                </c:pt>
                <c:pt idx="8">
                  <c:v>#N/A</c:v>
                </c:pt>
                <c:pt idx="9">
                  <c:v>0.16</c:v>
                </c:pt>
              </c:numCache>
            </c:numRef>
          </c:val>
          <c:extLst>
            <c:ext xmlns:c16="http://schemas.microsoft.com/office/drawing/2014/chart" uri="{C3380CC4-5D6E-409C-BE32-E72D297353CC}">
              <c16:uniqueId val="{00000005-BECD-4889-9F7D-ED7EAD1AAF5D}"/>
            </c:ext>
          </c:extLst>
        </c:ser>
        <c:ser>
          <c:idx val="6"/>
          <c:order val="6"/>
          <c:tx>
            <c:strRef>
              <c:f>データシート!$A$33</c:f>
              <c:strCache>
                <c:ptCount val="1"/>
                <c:pt idx="0">
                  <c:v>朝日村国民健康保険特別会計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0.24</c:v>
                </c:pt>
                <c:pt idx="2">
                  <c:v>#N/A</c:v>
                </c:pt>
                <c:pt idx="3">
                  <c:v>0.13</c:v>
                </c:pt>
                <c:pt idx="4">
                  <c:v>#N/A</c:v>
                </c:pt>
                <c:pt idx="5">
                  <c:v>0.57999999999999996</c:v>
                </c:pt>
                <c:pt idx="6">
                  <c:v>#N/A</c:v>
                </c:pt>
                <c:pt idx="7">
                  <c:v>0.06</c:v>
                </c:pt>
                <c:pt idx="8">
                  <c:v>#N/A</c:v>
                </c:pt>
                <c:pt idx="9">
                  <c:v>0.31</c:v>
                </c:pt>
              </c:numCache>
            </c:numRef>
          </c:val>
          <c:extLst>
            <c:ext xmlns:c16="http://schemas.microsoft.com/office/drawing/2014/chart" uri="{C3380CC4-5D6E-409C-BE32-E72D297353CC}">
              <c16:uniqueId val="{00000006-BECD-4889-9F7D-ED7EAD1AAF5D}"/>
            </c:ext>
          </c:extLst>
        </c:ser>
        <c:ser>
          <c:idx val="7"/>
          <c:order val="7"/>
          <c:tx>
            <c:strRef>
              <c:f>データシート!$A$34</c:f>
              <c:strCache>
                <c:ptCount val="1"/>
                <c:pt idx="0">
                  <c:v>朝日村簡易水道事業会計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2.14</c:v>
                </c:pt>
                <c:pt idx="2">
                  <c:v>#N/A</c:v>
                </c:pt>
                <c:pt idx="3">
                  <c:v>2.35</c:v>
                </c:pt>
                <c:pt idx="4">
                  <c:v>#N/A</c:v>
                </c:pt>
                <c:pt idx="5">
                  <c:v>2.59</c:v>
                </c:pt>
                <c:pt idx="6">
                  <c:v>#N/A</c:v>
                </c:pt>
                <c:pt idx="7">
                  <c:v>4.3899999999999997</c:v>
                </c:pt>
                <c:pt idx="8">
                  <c:v>#N/A</c:v>
                </c:pt>
                <c:pt idx="9">
                  <c:v>5.79</c:v>
                </c:pt>
              </c:numCache>
            </c:numRef>
          </c:val>
          <c:extLst>
            <c:ext xmlns:c16="http://schemas.microsoft.com/office/drawing/2014/chart" uri="{C3380CC4-5D6E-409C-BE32-E72D297353CC}">
              <c16:uniqueId val="{00000007-BECD-4889-9F7D-ED7EAD1AAF5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4.43</c:v>
                </c:pt>
                <c:pt idx="2">
                  <c:v>#N/A</c:v>
                </c:pt>
                <c:pt idx="3">
                  <c:v>4.62</c:v>
                </c:pt>
                <c:pt idx="4">
                  <c:v>#N/A</c:v>
                </c:pt>
                <c:pt idx="5">
                  <c:v>4.46</c:v>
                </c:pt>
                <c:pt idx="6">
                  <c:v>#N/A</c:v>
                </c:pt>
                <c:pt idx="7">
                  <c:v>6.3</c:v>
                </c:pt>
                <c:pt idx="8">
                  <c:v>#N/A</c:v>
                </c:pt>
                <c:pt idx="9">
                  <c:v>5.97</c:v>
                </c:pt>
              </c:numCache>
            </c:numRef>
          </c:val>
          <c:extLst>
            <c:ext xmlns:c16="http://schemas.microsoft.com/office/drawing/2014/chart" uri="{C3380CC4-5D6E-409C-BE32-E72D297353CC}">
              <c16:uniqueId val="{00000008-BECD-4889-9F7D-ED7EAD1AAF5D}"/>
            </c:ext>
          </c:extLst>
        </c:ser>
        <c:ser>
          <c:idx val="9"/>
          <c:order val="9"/>
          <c:tx>
            <c:strRef>
              <c:f>データシート!$A$36</c:f>
              <c:strCache>
                <c:ptCount val="1"/>
                <c:pt idx="0">
                  <c:v>朝日村下水道事業会計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6.03</c:v>
                </c:pt>
                <c:pt idx="2">
                  <c:v>#N/A</c:v>
                </c:pt>
                <c:pt idx="3">
                  <c:v>6.92</c:v>
                </c:pt>
                <c:pt idx="4">
                  <c:v>#N/A</c:v>
                </c:pt>
                <c:pt idx="5">
                  <c:v>7.21</c:v>
                </c:pt>
                <c:pt idx="6">
                  <c:v>#N/A</c:v>
                </c:pt>
                <c:pt idx="7">
                  <c:v>8.4600000000000009</c:v>
                </c:pt>
                <c:pt idx="8">
                  <c:v>#N/A</c:v>
                </c:pt>
                <c:pt idx="9">
                  <c:v>8.84</c:v>
                </c:pt>
              </c:numCache>
            </c:numRef>
          </c:val>
          <c:extLst>
            <c:ext xmlns:c16="http://schemas.microsoft.com/office/drawing/2014/chart" uri="{C3380CC4-5D6E-409C-BE32-E72D297353CC}">
              <c16:uniqueId val="{00000009-BECD-4889-9F7D-ED7EAD1AAF5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349</c:v>
                </c:pt>
                <c:pt idx="5">
                  <c:v>370</c:v>
                </c:pt>
                <c:pt idx="8">
                  <c:v>407</c:v>
                </c:pt>
                <c:pt idx="11">
                  <c:v>394</c:v>
                </c:pt>
                <c:pt idx="14">
                  <c:v>382</c:v>
                </c:pt>
              </c:numCache>
            </c:numRef>
          </c:val>
          <c:extLst>
            <c:ext xmlns:c16="http://schemas.microsoft.com/office/drawing/2014/chart" uri="{C3380CC4-5D6E-409C-BE32-E72D297353CC}">
              <c16:uniqueId val="{00000000-6570-4C5D-9CF9-7D9CC6C96C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570-4C5D-9CF9-7D9CC6C96C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570-4C5D-9CF9-7D9CC6C96C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c:v>
                </c:pt>
                <c:pt idx="3">
                  <c:v>8</c:v>
                </c:pt>
                <c:pt idx="6">
                  <c:v>10</c:v>
                </c:pt>
                <c:pt idx="9">
                  <c:v>10</c:v>
                </c:pt>
                <c:pt idx="12">
                  <c:v>9</c:v>
                </c:pt>
              </c:numCache>
            </c:numRef>
          </c:val>
          <c:extLst>
            <c:ext xmlns:c16="http://schemas.microsoft.com/office/drawing/2014/chart" uri="{C3380CC4-5D6E-409C-BE32-E72D297353CC}">
              <c16:uniqueId val="{00000003-6570-4C5D-9CF9-7D9CC6C96C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233</c:v>
                </c:pt>
                <c:pt idx="3">
                  <c:v>222</c:v>
                </c:pt>
                <c:pt idx="6">
                  <c:v>278</c:v>
                </c:pt>
                <c:pt idx="9">
                  <c:v>232</c:v>
                </c:pt>
                <c:pt idx="12">
                  <c:v>211</c:v>
                </c:pt>
              </c:numCache>
            </c:numRef>
          </c:val>
          <c:extLst>
            <c:ext xmlns:c16="http://schemas.microsoft.com/office/drawing/2014/chart" uri="{C3380CC4-5D6E-409C-BE32-E72D297353CC}">
              <c16:uniqueId val="{00000004-6570-4C5D-9CF9-7D9CC6C96C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570-4C5D-9CF9-7D9CC6C96C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570-4C5D-9CF9-7D9CC6C96C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224</c:v>
                </c:pt>
                <c:pt idx="3">
                  <c:v>268</c:v>
                </c:pt>
                <c:pt idx="6">
                  <c:v>291</c:v>
                </c:pt>
                <c:pt idx="9">
                  <c:v>310</c:v>
                </c:pt>
                <c:pt idx="12">
                  <c:v>339</c:v>
                </c:pt>
              </c:numCache>
            </c:numRef>
          </c:val>
          <c:extLst>
            <c:ext xmlns:c16="http://schemas.microsoft.com/office/drawing/2014/chart" uri="{C3380CC4-5D6E-409C-BE32-E72D297353CC}">
              <c16:uniqueId val="{00000007-6570-4C5D-9CF9-7D9CC6C96C1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118</c:v>
                </c:pt>
                <c:pt idx="2">
                  <c:v>#N/A</c:v>
                </c:pt>
                <c:pt idx="3">
                  <c:v>#N/A</c:v>
                </c:pt>
                <c:pt idx="4">
                  <c:v>128</c:v>
                </c:pt>
                <c:pt idx="5">
                  <c:v>#N/A</c:v>
                </c:pt>
                <c:pt idx="6">
                  <c:v>#N/A</c:v>
                </c:pt>
                <c:pt idx="7">
                  <c:v>172</c:v>
                </c:pt>
                <c:pt idx="8">
                  <c:v>#N/A</c:v>
                </c:pt>
                <c:pt idx="9">
                  <c:v>#N/A</c:v>
                </c:pt>
                <c:pt idx="10">
                  <c:v>158</c:v>
                </c:pt>
                <c:pt idx="11">
                  <c:v>#N/A</c:v>
                </c:pt>
                <c:pt idx="12">
                  <c:v>#N/A</c:v>
                </c:pt>
                <c:pt idx="13">
                  <c:v>177</c:v>
                </c:pt>
                <c:pt idx="14">
                  <c:v>#N/A</c:v>
                </c:pt>
              </c:numCache>
            </c:numRef>
          </c:val>
          <c:smooth val="0"/>
          <c:extLst>
            <c:ext xmlns:c16="http://schemas.microsoft.com/office/drawing/2014/chart" uri="{C3380CC4-5D6E-409C-BE32-E72D297353CC}">
              <c16:uniqueId val="{00000008-6570-4C5D-9CF9-7D9CC6C96C1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3676</c:v>
                </c:pt>
                <c:pt idx="5">
                  <c:v>3464</c:v>
                </c:pt>
                <c:pt idx="8">
                  <c:v>3388</c:v>
                </c:pt>
                <c:pt idx="11">
                  <c:v>3328</c:v>
                </c:pt>
                <c:pt idx="14">
                  <c:v>3233</c:v>
                </c:pt>
              </c:numCache>
            </c:numRef>
          </c:val>
          <c:extLst>
            <c:ext xmlns:c16="http://schemas.microsoft.com/office/drawing/2014/chart" uri="{C3380CC4-5D6E-409C-BE32-E72D297353CC}">
              <c16:uniqueId val="{00000000-75E9-448A-AE6D-2B975CAD324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5E9-448A-AE6D-2B975CAD324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2501</c:v>
                </c:pt>
                <c:pt idx="5">
                  <c:v>2940</c:v>
                </c:pt>
                <c:pt idx="8">
                  <c:v>3385</c:v>
                </c:pt>
                <c:pt idx="11">
                  <c:v>3543</c:v>
                </c:pt>
                <c:pt idx="14">
                  <c:v>3730</c:v>
                </c:pt>
              </c:numCache>
            </c:numRef>
          </c:val>
          <c:extLst>
            <c:ext xmlns:c16="http://schemas.microsoft.com/office/drawing/2014/chart" uri="{C3380CC4-5D6E-409C-BE32-E72D297353CC}">
              <c16:uniqueId val="{00000002-75E9-448A-AE6D-2B975CAD324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5E9-448A-AE6D-2B975CAD324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5E9-448A-AE6D-2B975CAD324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5E9-448A-AE6D-2B975CAD324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435</c:v>
                </c:pt>
                <c:pt idx="3">
                  <c:v>420</c:v>
                </c:pt>
                <c:pt idx="6">
                  <c:v>410</c:v>
                </c:pt>
                <c:pt idx="9">
                  <c:v>406</c:v>
                </c:pt>
                <c:pt idx="12">
                  <c:v>418</c:v>
                </c:pt>
              </c:numCache>
            </c:numRef>
          </c:val>
          <c:extLst>
            <c:ext xmlns:c16="http://schemas.microsoft.com/office/drawing/2014/chart" uri="{C3380CC4-5D6E-409C-BE32-E72D297353CC}">
              <c16:uniqueId val="{00000006-75E9-448A-AE6D-2B975CAD324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68</c:v>
                </c:pt>
                <c:pt idx="3">
                  <c:v>54</c:v>
                </c:pt>
                <c:pt idx="6">
                  <c:v>44</c:v>
                </c:pt>
                <c:pt idx="9">
                  <c:v>40</c:v>
                </c:pt>
                <c:pt idx="12">
                  <c:v>101</c:v>
                </c:pt>
              </c:numCache>
            </c:numRef>
          </c:val>
          <c:extLst>
            <c:ext xmlns:c16="http://schemas.microsoft.com/office/drawing/2014/chart" uri="{C3380CC4-5D6E-409C-BE32-E72D297353CC}">
              <c16:uniqueId val="{00000007-75E9-448A-AE6D-2B975CAD324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1465</c:v>
                </c:pt>
                <c:pt idx="3">
                  <c:v>1124</c:v>
                </c:pt>
                <c:pt idx="6">
                  <c:v>1134</c:v>
                </c:pt>
                <c:pt idx="9">
                  <c:v>1204</c:v>
                </c:pt>
                <c:pt idx="12">
                  <c:v>1206</c:v>
                </c:pt>
              </c:numCache>
            </c:numRef>
          </c:val>
          <c:extLst>
            <c:ext xmlns:c16="http://schemas.microsoft.com/office/drawing/2014/chart" uri="{C3380CC4-5D6E-409C-BE32-E72D297353CC}">
              <c16:uniqueId val="{00000008-75E9-448A-AE6D-2B975CAD324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5E9-448A-AE6D-2B975CAD324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2018</c:v>
                </c:pt>
                <c:pt idx="3">
                  <c:v>2062</c:v>
                </c:pt>
                <c:pt idx="6">
                  <c:v>2090</c:v>
                </c:pt>
                <c:pt idx="9">
                  <c:v>2321</c:v>
                </c:pt>
                <c:pt idx="12">
                  <c:v>2505</c:v>
                </c:pt>
              </c:numCache>
            </c:numRef>
          </c:val>
          <c:extLst>
            <c:ext xmlns:c16="http://schemas.microsoft.com/office/drawing/2014/chart" uri="{C3380CC4-5D6E-409C-BE32-E72D297353CC}">
              <c16:uniqueId val="{0000000A-75E9-448A-AE6D-2B975CAD324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5E9-448A-AE6D-2B975CAD324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2406</c:v>
                </c:pt>
                <c:pt idx="1">
                  <c:v>2527</c:v>
                </c:pt>
                <c:pt idx="2">
                  <c:v>2719</c:v>
                </c:pt>
              </c:numCache>
            </c:numRef>
          </c:val>
          <c:extLst>
            <c:ext xmlns:c16="http://schemas.microsoft.com/office/drawing/2014/chart" uri="{C3380CC4-5D6E-409C-BE32-E72D297353CC}">
              <c16:uniqueId val="{00000000-7FCC-488E-9AFD-9EBB2024AD5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FCC-488E-9AFD-9EBB2024AD5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803</c:v>
                </c:pt>
                <c:pt idx="1">
                  <c:v>808</c:v>
                </c:pt>
                <c:pt idx="2">
                  <c:v>802</c:v>
                </c:pt>
              </c:numCache>
            </c:numRef>
          </c:val>
          <c:extLst>
            <c:ext xmlns:c16="http://schemas.microsoft.com/office/drawing/2014/chart" uri="{C3380CC4-5D6E-409C-BE32-E72D297353CC}">
              <c16:uniqueId val="{00000002-7FCC-488E-9AFD-9EBB2024AD5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長野県朝日村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普通会計の元利償還金と公営企業債の元利償還金が大きな割合を占めている。普通会計分についてはこれまでの繰上償還などの公債費対策により年々減少傾向にあったが、公共施設の長寿命化時期を迎えつつあることから、それらの事業に充当した地方債の償還により、令和２年度からは増加に転じている。</a:t>
          </a:r>
          <a:endParaRPr lang="ja-JP" altLang="ja-JP" sz="1400">
            <a:effectLst/>
          </a:endParaRPr>
        </a:p>
        <a:p>
          <a:r>
            <a:rPr kumimoji="1" lang="ja-JP" altLang="ja-JP" sz="1100">
              <a:solidFill>
                <a:schemeClr val="dk1"/>
              </a:solidFill>
              <a:effectLst/>
              <a:latin typeface="+mn-lt"/>
              <a:ea typeface="+mn-ea"/>
              <a:cs typeface="+mn-cs"/>
            </a:rPr>
            <a:t>　公営企業債については設備更新による償還ピークを越えつつあり、また近年は下水道事業会計における資本費平準化債の活用による一般会計負担の軽減により分子の割合が縮小傾向にあったが、令和４年度移行は借入を実施しなかったため、繰入金が若干増加し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満期一括償還地方債なし</a:t>
          </a:r>
          <a:endParaRPr kumimoji="1" lang="en-US" altLang="ja-JP" sz="1100">
            <a:solidFill>
              <a:schemeClr val="dk1"/>
            </a:solidFill>
            <a:effectLst/>
            <a:latin typeface="+mn-lt"/>
            <a:ea typeface="+mn-ea"/>
            <a:cs typeface="+mn-cs"/>
          </a:endParaRPr>
        </a:p>
        <a:p>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長野県朝日村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近年、普通会計において大型建設事業の実施による地方債の発行による将来負担の増加要因があり、特に公共施設の長寿命化等、更新事業の時期を迎えていることから、令和２年度から増加傾向にあるが、公営企業債等繰入見込額は、公営企業において地方債の発行額が落ち着いていることから、全体的には減少傾向にある。例年に引き続き将来負担比率は引き続き「数値無し」となっている。充当可能財源は財政調整基金の約1.</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億円積み立てを行い基金残高は増加した。今後も償還金の縮減に努めるため、起債の抑制・繰上償還の実施・基金等の財源確保に取り組み健全財政に努める。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長野県朝日村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経済事象の変動、緊急時、災害時の対応の目的のため基金の積立を実施しており、令和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年度は財政調整基金約1.</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億円を積立て年度末積立基金残高は約</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億円強となっている。平成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年度の庁舎建設関係の繰上償還（</a:t>
          </a:r>
          <a:r>
            <a:rPr kumimoji="1" lang="en-US" altLang="ja-JP" sz="1100">
              <a:solidFill>
                <a:schemeClr val="dk1"/>
              </a:solidFill>
              <a:effectLst/>
              <a:latin typeface="+mn-lt"/>
              <a:ea typeface="+mn-ea"/>
              <a:cs typeface="+mn-cs"/>
            </a:rPr>
            <a:t>5.1</a:t>
          </a:r>
          <a:r>
            <a:rPr kumimoji="1" lang="ja-JP" altLang="ja-JP" sz="1100">
              <a:solidFill>
                <a:schemeClr val="dk1"/>
              </a:solidFill>
              <a:effectLst/>
              <a:latin typeface="+mn-lt"/>
              <a:ea typeface="+mn-ea"/>
              <a:cs typeface="+mn-cs"/>
            </a:rPr>
            <a:t>億円）の実施による庁舎建設基金の全額取崩以降、大幅な取り崩しはないため、特定目的基金は微増傾向を維持している。</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人口減少、少子高齢化、現有資産の老朽対策への対応ほか、自然災害等の突発的な対応、新たな課題として村内医療体制への対応等、将来の歳入減少、歳出増加が懸念されるなか、安定的で持続可能な財政運営を図るために基金に必要額を積み立てていく考えの下、日々変化する社会情勢のなか、必要額の個々の試算・積上げを行うことは難しいため、現下の住民サービス水準を考慮したうえで、他団体と比較検討可能な積立金残高比率を参考に、予算見込みを上回った税収等及び、行革・経費節減等により捻出した額、歳出不用額を可能な限りを年度間の財源調整が可能な財政調整基金に積み立て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現在特定目的基金は８基金設置しており、個別の使途は次のとおり。</a:t>
          </a:r>
          <a:endParaRPr lang="ja-JP" altLang="ja-JP" sz="1400">
            <a:effectLst/>
          </a:endParaRPr>
        </a:p>
        <a:p>
          <a:r>
            <a:rPr kumimoji="1" lang="ja-JP" altLang="ja-JP" sz="1100">
              <a:solidFill>
                <a:schemeClr val="dk1"/>
              </a:solidFill>
              <a:effectLst/>
              <a:latin typeface="+mn-lt"/>
              <a:ea typeface="+mn-ea"/>
              <a:cs typeface="+mn-cs"/>
            </a:rPr>
            <a:t>文教施設整備基金：文化教育施設等の整備に要する経費</a:t>
          </a:r>
          <a:endParaRPr lang="ja-JP" altLang="ja-JP" sz="1400">
            <a:effectLst/>
          </a:endParaRPr>
        </a:p>
        <a:p>
          <a:r>
            <a:rPr kumimoji="1" lang="ja-JP" altLang="ja-JP" sz="1100">
              <a:solidFill>
                <a:schemeClr val="dk1"/>
              </a:solidFill>
              <a:effectLst/>
              <a:latin typeface="+mn-lt"/>
              <a:ea typeface="+mn-ea"/>
              <a:cs typeface="+mn-cs"/>
            </a:rPr>
            <a:t>保健福祉基金：村民の福祉の向上に要する経費、保健及び医療に関する事業の経費</a:t>
          </a:r>
          <a:endParaRPr lang="ja-JP" altLang="ja-JP" sz="1400">
            <a:effectLst/>
          </a:endParaRPr>
        </a:p>
        <a:p>
          <a:r>
            <a:rPr kumimoji="1" lang="ja-JP" altLang="ja-JP" sz="1100">
              <a:solidFill>
                <a:schemeClr val="dk1"/>
              </a:solidFill>
              <a:effectLst/>
              <a:latin typeface="+mn-lt"/>
              <a:ea typeface="+mn-ea"/>
              <a:cs typeface="+mn-cs"/>
            </a:rPr>
            <a:t>情報施設事業運営基金：情報施設事業運営に要する経費</a:t>
          </a:r>
          <a:endParaRPr lang="ja-JP" altLang="ja-JP" sz="1400">
            <a:effectLst/>
          </a:endParaRPr>
        </a:p>
        <a:p>
          <a:r>
            <a:rPr kumimoji="1" lang="ja-JP" altLang="ja-JP" sz="1100">
              <a:solidFill>
                <a:schemeClr val="dk1"/>
              </a:solidFill>
              <a:effectLst/>
              <a:latin typeface="+mn-lt"/>
              <a:ea typeface="+mn-ea"/>
              <a:cs typeface="+mn-cs"/>
            </a:rPr>
            <a:t>三区生産森林組合育成基金：三区生産森林組合育成に要する経費</a:t>
          </a:r>
          <a:endParaRPr lang="ja-JP" altLang="ja-JP" sz="1400">
            <a:effectLst/>
          </a:endParaRPr>
        </a:p>
        <a:p>
          <a:r>
            <a:rPr kumimoji="1" lang="ja-JP" altLang="ja-JP" sz="1100">
              <a:solidFill>
                <a:schemeClr val="dk1"/>
              </a:solidFill>
              <a:effectLst/>
              <a:latin typeface="+mn-lt"/>
              <a:ea typeface="+mn-ea"/>
              <a:cs typeface="+mn-cs"/>
            </a:rPr>
            <a:t>西洗馬生産森林組合育成基金：西洗馬生産森林組合育成に要する経費　　　　　　　　　　　　　　　　　　　　　　　　　　　　　　　　　　　　　　　　　　　　　　　　　　　　　　　　　　　　　　　　　　　　　　　　　　　　　　　　　　　　　　　　　　　　　　　　　　　　　　　　　　　　　　　　　　　　　　　　　　　　　　　　　　　　　　　　　　　　　　　　　地域振興基金：地域の振興・活性化等に資する事業の実施に要する経費</a:t>
          </a:r>
          <a:endParaRPr lang="ja-JP" altLang="ja-JP" sz="1400">
            <a:effectLst/>
          </a:endParaRPr>
        </a:p>
        <a:p>
          <a:r>
            <a:rPr kumimoji="1" lang="ja-JP" altLang="ja-JP" sz="1100">
              <a:solidFill>
                <a:schemeClr val="dk1"/>
              </a:solidFill>
              <a:effectLst/>
              <a:latin typeface="+mn-lt"/>
              <a:ea typeface="+mn-ea"/>
              <a:cs typeface="+mn-cs"/>
            </a:rPr>
            <a:t>ふるさと応援基金：朝日村固有の歴史、文化及び自然を守り、魅力と活力ある地域づくりに要する経費</a:t>
          </a:r>
          <a:endParaRPr lang="ja-JP" altLang="ja-JP" sz="1400">
            <a:effectLst/>
          </a:endParaRPr>
        </a:p>
        <a:p>
          <a:r>
            <a:rPr kumimoji="1" lang="ja-JP" altLang="ja-JP" sz="1100">
              <a:solidFill>
                <a:schemeClr val="dk1"/>
              </a:solidFill>
              <a:effectLst/>
              <a:latin typeface="+mn-lt"/>
              <a:ea typeface="+mn-ea"/>
              <a:cs typeface="+mn-cs"/>
            </a:rPr>
            <a:t>森林環境譲与税活用基金：森林の整備及びその促進に関する施策に要する経費</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en-US" sz="1100">
              <a:solidFill>
                <a:schemeClr val="dk1"/>
              </a:solidFill>
              <a:effectLst/>
              <a:latin typeface="+mn-lt"/>
              <a:ea typeface="+mn-ea"/>
              <a:cs typeface="+mn-cs"/>
            </a:rPr>
            <a:t>保健福祉基金において、令和７年度建設予定の診療所設計費に</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を充当しており、</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となっている。　</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今後の課題である公共施設の長寿命化対策のための基金積立てを行う。（財政調整基金と一体的に考える）</a:t>
          </a:r>
          <a:endParaRPr lang="ja-JP" altLang="ja-JP" sz="1400">
            <a:effectLst/>
          </a:endParaRPr>
        </a:p>
        <a:p>
          <a:r>
            <a:rPr kumimoji="1" lang="ja-JP" altLang="ja-JP" sz="1100">
              <a:solidFill>
                <a:schemeClr val="dk1"/>
              </a:solidFill>
              <a:effectLst/>
              <a:latin typeface="+mn-lt"/>
              <a:ea typeface="+mn-ea"/>
              <a:cs typeface="+mn-cs"/>
            </a:rPr>
            <a:t>また、既存の児童館や図書館施設等の老朽化に伴う集約施設の新設を目的とした特定目的基金について設置を検討する。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令和３年度以前と比較して、令和４年度以降は村税（固定資産税）が大幅に増加したこと、及び歳出不用額による余剰金による。</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人口減少、少子高齢化、現有資産の老朽対策への対応ほか、自然災害等の突発的な対応、新たな課題として村内医療体制への対応等、将来の歳入減少、歳出増加が懸念されるなか、安定的で持続可能な財政運営を図るために基金に必要額を積み立てていく考えの下、日々変化する社会情勢のなか、必要額の個々の試算・積上げを行うことは難しいため、現下の住民サービス水準を考慮したうえで、他団体と比較検討可能な積立金残高比率を参考に、予算見込みを上回った税収等及び、行革・経費節減等により捻出した額、歳出不用額を可能な限りを年度間の財源調整が可能な財政調整基金に積み立てることとしている。今後、診療所建設費への充当等、多額の取崩が見込まれることから、残高のコントロールに留意が必要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現在減債基金の役割を財政調整基金がおこなっているため積立の予定がない。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財政調整基金の確保のため当面は積立予定はない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長野県朝日村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4,263
4,203
70.62
4,132,850
3,943,407
156,457
2,617,474
2,505,090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指数は前年度から</a:t>
          </a:r>
          <a:r>
            <a:rPr kumimoji="1" lang="en-US" altLang="ja-JP" sz="1100">
              <a:solidFill>
                <a:schemeClr val="dk1"/>
              </a:solidFill>
              <a:effectLst/>
              <a:latin typeface="+mn-lt"/>
              <a:ea typeface="+mn-ea"/>
              <a:cs typeface="+mn-cs"/>
            </a:rPr>
            <a:t>0.04</a:t>
          </a:r>
          <a:r>
            <a:rPr kumimoji="1" lang="ja-JP" altLang="ja-JP" sz="1100">
              <a:solidFill>
                <a:schemeClr val="dk1"/>
              </a:solidFill>
              <a:effectLst/>
              <a:latin typeface="+mn-lt"/>
              <a:ea typeface="+mn-ea"/>
              <a:cs typeface="+mn-cs"/>
            </a:rPr>
            <a:t>ポイントの上昇で</a:t>
          </a:r>
          <a:r>
            <a:rPr kumimoji="1" lang="en-US" altLang="ja-JP" sz="1100">
              <a:solidFill>
                <a:schemeClr val="dk1"/>
              </a:solidFill>
              <a:effectLst/>
              <a:latin typeface="+mn-lt"/>
              <a:ea typeface="+mn-ea"/>
              <a:cs typeface="+mn-cs"/>
            </a:rPr>
            <a:t>0.40</a:t>
          </a:r>
          <a:r>
            <a:rPr kumimoji="1" lang="ja-JP" altLang="ja-JP" sz="1100">
              <a:solidFill>
                <a:schemeClr val="dk1"/>
              </a:solidFill>
              <a:effectLst/>
              <a:latin typeface="+mn-lt"/>
              <a:ea typeface="+mn-ea"/>
              <a:cs typeface="+mn-cs"/>
            </a:rPr>
            <a:t>となり、類似団体と比較すると</a:t>
          </a:r>
          <a:r>
            <a:rPr kumimoji="1" lang="en-US" altLang="ja-JP" sz="1100">
              <a:solidFill>
                <a:schemeClr val="dk1"/>
              </a:solidFill>
              <a:effectLst/>
              <a:latin typeface="+mn-lt"/>
              <a:ea typeface="+mn-ea"/>
              <a:cs typeface="+mn-cs"/>
            </a:rPr>
            <a:t>0.22</a:t>
          </a:r>
          <a:r>
            <a:rPr kumimoji="1" lang="ja-JP" altLang="ja-JP" sz="1100">
              <a:solidFill>
                <a:schemeClr val="dk1"/>
              </a:solidFill>
              <a:effectLst/>
              <a:latin typeface="+mn-lt"/>
              <a:ea typeface="+mn-ea"/>
              <a:cs typeface="+mn-cs"/>
            </a:rPr>
            <a:t>ポイント上回っている。支出において建設事業は、子ども施設の環境改善や公共施設の長寿命化事業を</a:t>
          </a:r>
          <a:r>
            <a:rPr kumimoji="1" lang="ja-JP" altLang="en-US" sz="1100">
              <a:solidFill>
                <a:schemeClr val="dk1"/>
              </a:solidFill>
              <a:effectLst/>
              <a:latin typeface="+mn-lt"/>
              <a:ea typeface="+mn-ea"/>
              <a:cs typeface="+mn-cs"/>
            </a:rPr>
            <a:t>継続して</a:t>
          </a:r>
          <a:r>
            <a:rPr kumimoji="1" lang="ja-JP" altLang="ja-JP" sz="1100">
              <a:solidFill>
                <a:schemeClr val="dk1"/>
              </a:solidFill>
              <a:effectLst/>
              <a:latin typeface="+mn-lt"/>
              <a:ea typeface="+mn-ea"/>
              <a:cs typeface="+mn-cs"/>
            </a:rPr>
            <a:t>実施した</a:t>
          </a:r>
          <a:r>
            <a:rPr kumimoji="1" lang="ja-JP" altLang="en-US" sz="1100">
              <a:solidFill>
                <a:schemeClr val="dk1"/>
              </a:solidFill>
              <a:effectLst/>
              <a:latin typeface="+mn-lt"/>
              <a:ea typeface="+mn-ea"/>
              <a:cs typeface="+mn-cs"/>
            </a:rPr>
            <a:t>ほか、村営診療所や若者向け賃貸住宅建設設計を実施した</a:t>
          </a:r>
          <a:r>
            <a:rPr kumimoji="1" lang="ja-JP" altLang="ja-JP" sz="1100">
              <a:solidFill>
                <a:schemeClr val="dk1"/>
              </a:solidFill>
              <a:effectLst/>
              <a:latin typeface="+mn-lt"/>
              <a:ea typeface="+mn-ea"/>
              <a:cs typeface="+mn-cs"/>
            </a:rPr>
            <a:t>ため前年度比で増加している。収入においては村内の大型変電設備の更新・増設により昨年度は固定資産税が大幅増加、地方交付税が減少したが、これは一時的な税収増であり、今後10年かけて元の税収額まで減少する見込である。今後とも歳出削減により一層努めるとともに、人口確保対策や農業基盤強化により税収の確保を図り、財政基盤の維持に努める。</a:t>
          </a:r>
          <a:endParaRPr lang="ja-JP" altLang="ja-JP">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41</xdr:row>
      <xdr:rowOff>35983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698500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96308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3225800" y="70654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96308</xdr:rowOff>
    </xdr:from>
    <xdr:to>
      <xdr:col>15</xdr:col>
      <xdr:colOff>82550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125758"/>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42</xdr:row>
      <xdr:rowOff>25400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1860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45508</xdr:rowOff>
    </xdr:from>
    <xdr:to>
      <xdr:col>15</xdr:col>
      <xdr:colOff>133350</xdr:colOff>
      <xdr:row>41</xdr:row>
      <xdr:rowOff>147108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指数は前年度から</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77.3%</a:t>
          </a:r>
          <a:r>
            <a:rPr kumimoji="1" lang="ja-JP" altLang="en-US" sz="1100">
              <a:solidFill>
                <a:schemeClr val="dk1"/>
              </a:solidFill>
              <a:effectLst/>
              <a:latin typeface="+mn-lt"/>
              <a:ea typeface="+mn-ea"/>
              <a:cs typeface="+mn-cs"/>
            </a:rPr>
            <a:t>となったが</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平均値との</a:t>
          </a:r>
          <a:r>
            <a:rPr kumimoji="1" lang="ja-JP" altLang="ja-JP" sz="1100">
              <a:solidFill>
                <a:schemeClr val="dk1"/>
              </a:solidFill>
              <a:effectLst/>
              <a:latin typeface="+mn-lt"/>
              <a:ea typeface="+mn-ea"/>
              <a:cs typeface="+mn-cs"/>
            </a:rPr>
            <a:t>比較</a:t>
          </a:r>
          <a:r>
            <a:rPr kumimoji="1" lang="ja-JP" altLang="en-US" sz="1100">
              <a:solidFill>
                <a:schemeClr val="dk1"/>
              </a:solidFill>
              <a:effectLst/>
              <a:latin typeface="+mn-lt"/>
              <a:ea typeface="+mn-ea"/>
              <a:cs typeface="+mn-cs"/>
            </a:rPr>
            <a:t>では、前年同様</a:t>
          </a:r>
          <a:r>
            <a:rPr kumimoji="1" lang="ja-JP" altLang="ja-JP" sz="1100">
              <a:solidFill>
                <a:schemeClr val="dk1"/>
              </a:solidFill>
              <a:effectLst/>
              <a:latin typeface="+mn-lt"/>
              <a:ea typeface="+mn-ea"/>
              <a:cs typeface="+mn-cs"/>
            </a:rPr>
            <a:t>8.0ポイント</a:t>
          </a:r>
          <a:r>
            <a:rPr kumimoji="1" lang="ja-JP" altLang="en-US" sz="1100">
              <a:solidFill>
                <a:schemeClr val="dk1"/>
              </a:solidFill>
              <a:effectLst/>
              <a:latin typeface="+mn-lt"/>
              <a:ea typeface="+mn-ea"/>
              <a:cs typeface="+mn-cs"/>
            </a:rPr>
            <a:t>差を維持している。</a:t>
          </a:r>
          <a:r>
            <a:rPr kumimoji="1" lang="ja-JP" altLang="ja-JP" sz="1100">
              <a:solidFill>
                <a:schemeClr val="dk1"/>
              </a:solidFill>
              <a:effectLst/>
              <a:latin typeface="+mn-lt"/>
              <a:ea typeface="+mn-ea"/>
              <a:cs typeface="+mn-cs"/>
            </a:rPr>
            <a:t>歳出において人件費、公債費、扶助費、維持補修費の増加と、物件費、補助費の減少により、経常的な一般財源総額はほぼ前年度並みとなった。歳入における経常的な一般財源についても、地方税（固定資産税）の減少と、地方交付税の増加により、ほぼ前年度並みとなっている。歳入の経常一般財源はほぼ前年並みとなっていることに対して、歳出の経常経費充当一般財源は若干減少したため、比率としては</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することとなった。引き続き</a:t>
          </a:r>
          <a:r>
            <a:rPr lang="ja-JP" altLang="ja-JP" sz="1100" b="0" i="0" baseline="0">
              <a:solidFill>
                <a:schemeClr val="dk1"/>
              </a:solidFill>
              <a:effectLst/>
              <a:latin typeface="+mn-lt"/>
              <a:ea typeface="+mn-ea"/>
              <a:cs typeface="+mn-cs"/>
            </a:rPr>
            <a:t>義務的経費の削減に努める。 </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12277</xdr:rowOff>
    </xdr:from>
    <xdr:to>
      <xdr:col>23</xdr:col>
      <xdr:colOff>133350</xdr:colOff>
      <xdr:row>62</xdr:row>
      <xdr:rowOff>56515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642177"/>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128075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29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12277</xdr:rowOff>
    </xdr:from>
    <xdr:to>
      <xdr:col>19</xdr:col>
      <xdr:colOff>133350</xdr:colOff>
      <xdr:row>62</xdr:row>
      <xdr:rowOff>32385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64217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75142</xdr:rowOff>
    </xdr:from>
    <xdr:to>
      <xdr:col>15</xdr:col>
      <xdr:colOff>82550</xdr:colOff>
      <xdr:row>62</xdr:row>
      <xdr:rowOff>32385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533592"/>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75142</xdr:rowOff>
    </xdr:from>
    <xdr:to>
      <xdr:col>11</xdr:col>
      <xdr:colOff>31750</xdr:colOff>
      <xdr:row>63</xdr:row>
      <xdr:rowOff>66040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533592"/>
          <a:ext cx="889000" cy="33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5097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26687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5715</xdr:rowOff>
    </xdr:from>
    <xdr:to>
      <xdr:col>23</xdr:col>
      <xdr:colOff>184150</xdr:colOff>
      <xdr:row>62</xdr:row>
      <xdr:rowOff>107315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22242</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48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132927</xdr:rowOff>
    </xdr:from>
    <xdr:to>
      <xdr:col>19</xdr:col>
      <xdr:colOff>184150</xdr:colOff>
      <xdr:row>62</xdr:row>
      <xdr:rowOff>63077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73254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36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153035</xdr:rowOff>
    </xdr:from>
    <xdr:to>
      <xdr:col>15</xdr:col>
      <xdr:colOff>133350</xdr:colOff>
      <xdr:row>62</xdr:row>
      <xdr:rowOff>83185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93362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24342</xdr:rowOff>
    </xdr:from>
    <xdr:to>
      <xdr:col>11</xdr:col>
      <xdr:colOff>82550</xdr:colOff>
      <xdr:row>61</xdr:row>
      <xdr:rowOff>125942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136119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[288,728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類似団体内で見ると依然として水準としては低い状況にある。分析にあっては類似団体の人口</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人未満に区分されており、朝日村人口は</a:t>
          </a:r>
          <a:r>
            <a:rPr kumimoji="1" lang="en-US" altLang="ja-JP" sz="1100">
              <a:solidFill>
                <a:schemeClr val="dk1"/>
              </a:solidFill>
              <a:effectLst/>
              <a:latin typeface="+mn-lt"/>
              <a:ea typeface="+mn-ea"/>
              <a:cs typeface="+mn-cs"/>
            </a:rPr>
            <a:t>4,263</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R7.01</a:t>
          </a:r>
          <a:r>
            <a:rPr kumimoji="1" lang="ja-JP" altLang="ja-JP" sz="1100">
              <a:solidFill>
                <a:schemeClr val="dk1"/>
              </a:solidFill>
              <a:effectLst/>
              <a:latin typeface="+mn-lt"/>
              <a:ea typeface="+mn-ea"/>
              <a:cs typeface="+mn-cs"/>
            </a:rPr>
            <a:t>時点）であることから人口当たりのコストが他団体より低くなっていることが想定される。</a:t>
          </a:r>
          <a:r>
            <a:rPr kumimoji="1" lang="ja-JP" altLang="en-US" sz="1100">
              <a:solidFill>
                <a:schemeClr val="dk1"/>
              </a:solidFill>
              <a:effectLst/>
              <a:latin typeface="+mn-lt"/>
              <a:ea typeface="+mn-ea"/>
              <a:cs typeface="+mn-cs"/>
            </a:rPr>
            <a:t>しかし前年度比</a:t>
          </a:r>
          <a:r>
            <a:rPr kumimoji="1" lang="en-US" altLang="ja-JP" sz="1100">
              <a:solidFill>
                <a:schemeClr val="dk1"/>
              </a:solidFill>
              <a:effectLst/>
              <a:latin typeface="+mn-lt"/>
              <a:ea typeface="+mn-ea"/>
              <a:cs typeface="+mn-cs"/>
            </a:rPr>
            <a:t>30,277</a:t>
          </a:r>
          <a:r>
            <a:rPr kumimoji="1" lang="ja-JP" altLang="en-US" sz="1100">
              <a:solidFill>
                <a:schemeClr val="dk1"/>
              </a:solidFill>
              <a:effectLst/>
              <a:latin typeface="+mn-lt"/>
              <a:ea typeface="+mn-ea"/>
              <a:cs typeface="+mn-cs"/>
            </a:rPr>
            <a:t>円の増額幅は大きく、依然増加傾向にある。全国平均・長野県平均を意識し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コスト意識を持ち経費削減に努める。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33948</xdr:rowOff>
    </xdr:from>
    <xdr:to>
      <xdr:col>23</xdr:col>
      <xdr:colOff>133350</xdr:colOff>
      <xdr:row>81</xdr:row>
      <xdr:rowOff>54821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21398"/>
          <a:ext cx="838200" cy="2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33948</xdr:rowOff>
    </xdr:from>
    <xdr:to>
      <xdr:col>19</xdr:col>
      <xdr:colOff>133350</xdr:colOff>
      <xdr:row>81</xdr:row>
      <xdr:rowOff>41717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3921398"/>
          <a:ext cx="889000" cy="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31513</xdr:rowOff>
    </xdr:from>
    <xdr:to>
      <xdr:col>15</xdr:col>
      <xdr:colOff>82550</xdr:colOff>
      <xdr:row>81</xdr:row>
      <xdr:rowOff>41717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18963"/>
          <a:ext cx="889000" cy="1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16639</xdr:rowOff>
    </xdr:from>
    <xdr:to>
      <xdr:col>11</xdr:col>
      <xdr:colOff>31750</xdr:colOff>
      <xdr:row>81</xdr:row>
      <xdr:rowOff>31513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04089"/>
          <a:ext cx="889000" cy="1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4021</xdr:rowOff>
    </xdr:from>
    <xdr:to>
      <xdr:col>23</xdr:col>
      <xdr:colOff>184150</xdr:colOff>
      <xdr:row>81</xdr:row>
      <xdr:rowOff>105621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9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96748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12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154598</xdr:rowOff>
    </xdr:from>
    <xdr:to>
      <xdr:col>19</xdr:col>
      <xdr:colOff>184150</xdr:colOff>
      <xdr:row>81</xdr:row>
      <xdr:rowOff>84748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87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94925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39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162367</xdr:rowOff>
    </xdr:from>
    <xdr:to>
      <xdr:col>15</xdr:col>
      <xdr:colOff>133350</xdr:colOff>
      <xdr:row>81</xdr:row>
      <xdr:rowOff>92517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7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102694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47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152163</xdr:rowOff>
    </xdr:from>
    <xdr:to>
      <xdr:col>11</xdr:col>
      <xdr:colOff>82550</xdr:colOff>
      <xdr:row>81</xdr:row>
      <xdr:rowOff>82313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6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92490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3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137289</xdr:rowOff>
    </xdr:from>
    <xdr:to>
      <xdr:col>7</xdr:col>
      <xdr:colOff>31750</xdr:colOff>
      <xdr:row>81</xdr:row>
      <xdr:rowOff>67439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5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77616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2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全国・県・類似団体の平均と比べて低</a:t>
          </a:r>
          <a:r>
            <a:rPr kumimoji="1" lang="ja-JP" altLang="en-US" sz="1100">
              <a:solidFill>
                <a:schemeClr val="dk1"/>
              </a:solidFill>
              <a:effectLst/>
              <a:latin typeface="+mn-lt"/>
              <a:ea typeface="+mn-ea"/>
              <a:cs typeface="+mn-cs"/>
            </a:rPr>
            <a:t>く</a:t>
          </a:r>
          <a:r>
            <a:rPr kumimoji="1" lang="ja-JP" altLang="ja-JP" sz="1100">
              <a:solidFill>
                <a:schemeClr val="dk1"/>
              </a:solidFill>
              <a:effectLst/>
              <a:latin typeface="+mn-lt"/>
              <a:ea typeface="+mn-ea"/>
              <a:cs typeface="+mn-cs"/>
            </a:rPr>
            <a:t>、前年度比で0.</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年に策定した自立計画による定員の抑制や近年の中途採用による職員確保を実施したことが要因に挙がる。今後、引き続き給与の適正化に努める。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94235</xdr:rowOff>
    </xdr:from>
    <xdr:to>
      <xdr:col>81</xdr:col>
      <xdr:colOff>44450</xdr:colOff>
      <xdr:row>87</xdr:row>
      <xdr:rowOff>103887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5010385"/>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121683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5037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89408</xdr:rowOff>
    </xdr:from>
    <xdr:to>
      <xdr:col>77</xdr:col>
      <xdr:colOff>44450</xdr:colOff>
      <xdr:row>87</xdr:row>
      <xdr:rowOff>103887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005558"/>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54881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514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41148</xdr:rowOff>
    </xdr:from>
    <xdr:to>
      <xdr:col>72</xdr:col>
      <xdr:colOff>203200</xdr:colOff>
      <xdr:row>87</xdr:row>
      <xdr:rowOff>89408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95729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59707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41148</xdr:rowOff>
    </xdr:from>
    <xdr:to>
      <xdr:col>68</xdr:col>
      <xdr:colOff>152400</xdr:colOff>
      <xdr:row>87</xdr:row>
      <xdr:rowOff>84582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95729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69359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515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64533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515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43435</xdr:rowOff>
    </xdr:from>
    <xdr:to>
      <xdr:col>81</xdr:col>
      <xdr:colOff>95250</xdr:colOff>
      <xdr:row>87</xdr:row>
      <xdr:rowOff>145035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5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59962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0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53087</xdr:rowOff>
    </xdr:from>
    <xdr:to>
      <xdr:col>77</xdr:col>
      <xdr:colOff>95250</xdr:colOff>
      <xdr:row>87</xdr:row>
      <xdr:rowOff>154687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6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164864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738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38608</xdr:rowOff>
    </xdr:from>
    <xdr:to>
      <xdr:col>73</xdr:col>
      <xdr:colOff>44450</xdr:colOff>
      <xdr:row>87</xdr:row>
      <xdr:rowOff>140208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5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150385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72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161798</xdr:rowOff>
    </xdr:from>
    <xdr:to>
      <xdr:col>68</xdr:col>
      <xdr:colOff>203200</xdr:colOff>
      <xdr:row>87</xdr:row>
      <xdr:rowOff>91948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0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102125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67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33782</xdr:rowOff>
    </xdr:from>
    <xdr:to>
      <xdr:col>64</xdr:col>
      <xdr:colOff>152400</xdr:colOff>
      <xdr:row>87</xdr:row>
      <xdr:rowOff>135382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145559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71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前年度比では</a:t>
          </a:r>
          <a:r>
            <a:rPr kumimoji="1" lang="en-US" altLang="ja-JP" sz="1100">
              <a:solidFill>
                <a:schemeClr val="dk1"/>
              </a:solidFill>
              <a:effectLst/>
              <a:latin typeface="+mn-lt"/>
              <a:ea typeface="+mn-ea"/>
              <a:cs typeface="+mn-cs"/>
            </a:rPr>
            <a:t>0.53</a:t>
          </a:r>
          <a:r>
            <a:rPr kumimoji="1" lang="ja-JP" altLang="ja-JP" sz="1100">
              <a:solidFill>
                <a:schemeClr val="dk1"/>
              </a:solidFill>
              <a:effectLst/>
              <a:latin typeface="+mn-lt"/>
              <a:ea typeface="+mn-ea"/>
              <a:cs typeface="+mn-cs"/>
            </a:rPr>
            <a:t>ポイントと</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類似団体と</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比較</a:t>
          </a:r>
          <a:r>
            <a:rPr kumimoji="1" lang="ja-JP" altLang="en-US" sz="1100">
              <a:solidFill>
                <a:schemeClr val="dk1"/>
              </a:solidFill>
              <a:effectLst/>
              <a:latin typeface="+mn-lt"/>
              <a:ea typeface="+mn-ea"/>
              <a:cs typeface="+mn-cs"/>
            </a:rPr>
            <a:t>でも</a:t>
          </a:r>
          <a:r>
            <a:rPr kumimoji="1" lang="ja-JP" altLang="ja-JP" sz="1100">
              <a:solidFill>
                <a:schemeClr val="dk1"/>
              </a:solidFill>
              <a:effectLst/>
              <a:latin typeface="+mn-lt"/>
              <a:ea typeface="+mn-ea"/>
              <a:cs typeface="+mn-cs"/>
            </a:rPr>
            <a:t>依然大きく下回って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、県平均と比較すると</a:t>
          </a:r>
          <a:r>
            <a:rPr kumimoji="1" lang="en-US" altLang="ja-JP" sz="1100">
              <a:solidFill>
                <a:schemeClr val="dk1"/>
              </a:solidFill>
              <a:effectLst/>
              <a:latin typeface="+mn-lt"/>
              <a:ea typeface="+mn-ea"/>
              <a:cs typeface="+mn-cs"/>
            </a:rPr>
            <a:t>4.41</a:t>
          </a:r>
          <a:r>
            <a:rPr kumimoji="1" lang="ja-JP" altLang="ja-JP" sz="1100">
              <a:solidFill>
                <a:schemeClr val="dk1"/>
              </a:solidFill>
              <a:effectLst/>
              <a:latin typeface="+mn-lt"/>
              <a:ea typeface="+mn-ea"/>
              <a:cs typeface="+mn-cs"/>
            </a:rPr>
            <a:t>ポイント高い。分析にあっては類似団体の人口</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人未満に区分されており、朝日村人口は</a:t>
          </a:r>
          <a:r>
            <a:rPr kumimoji="1" lang="en-US" altLang="ja-JP" sz="1100">
              <a:solidFill>
                <a:schemeClr val="dk1"/>
              </a:solidFill>
              <a:effectLst/>
              <a:latin typeface="+mn-lt"/>
              <a:ea typeface="+mn-ea"/>
              <a:cs typeface="+mn-cs"/>
            </a:rPr>
            <a:t>4,263</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R7.01</a:t>
          </a:r>
          <a:r>
            <a:rPr kumimoji="1" lang="ja-JP" altLang="ja-JP" sz="1100">
              <a:solidFill>
                <a:schemeClr val="dk1"/>
              </a:solidFill>
              <a:effectLst/>
              <a:latin typeface="+mn-lt"/>
              <a:ea typeface="+mn-ea"/>
              <a:cs typeface="+mn-cs"/>
            </a:rPr>
            <a:t>時点）であることから人口当たりの職員数が他団体より低くなっていることが想定される。</a:t>
          </a:r>
          <a:endParaRPr lang="ja-JP" altLang="ja-JP" sz="1400">
            <a:effectLst/>
          </a:endParaRPr>
        </a:p>
        <a:p>
          <a:r>
            <a:rPr kumimoji="1" lang="ja-JP" altLang="ja-JP" sz="1100">
              <a:solidFill>
                <a:schemeClr val="dk1"/>
              </a:solidFill>
              <a:effectLst/>
              <a:latin typeface="+mn-lt"/>
              <a:ea typeface="+mn-ea"/>
              <a:cs typeface="+mn-cs"/>
            </a:rPr>
            <a:t>しかし近年、教育・福祉等、多様化する住民ニーズへの対応や特色ある地域づくりを進めるための人員確保の必要性が高まっており、職員数は増加を続けている。著しい人件費・職員数の上昇とならないよう、一層の効率的な行財政運営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139340</xdr:rowOff>
    </xdr:from>
    <xdr:to>
      <xdr:col>81</xdr:col>
      <xdr:colOff>44450</xdr:colOff>
      <xdr:row>59</xdr:row>
      <xdr:rowOff>149998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254890"/>
          <a:ext cx="838200" cy="1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122625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40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138133</xdr:rowOff>
    </xdr:from>
    <xdr:to>
      <xdr:col>77</xdr:col>
      <xdr:colOff>44450</xdr:colOff>
      <xdr:row>59</xdr:row>
      <xdr:rowOff>149998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253683"/>
          <a:ext cx="889000" cy="1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55421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513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126270</xdr:rowOff>
    </xdr:from>
    <xdr:to>
      <xdr:col>72</xdr:col>
      <xdr:colOff>203200</xdr:colOff>
      <xdr:row>59</xdr:row>
      <xdr:rowOff>138133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241820"/>
          <a:ext cx="889000" cy="11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47579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50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122047</xdr:rowOff>
    </xdr:from>
    <xdr:to>
      <xdr:col>68</xdr:col>
      <xdr:colOff>152400</xdr:colOff>
      <xdr:row>59</xdr:row>
      <xdr:rowOff>126270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237597"/>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33100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25258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48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88540</xdr:rowOff>
    </xdr:from>
    <xdr:to>
      <xdr:col>81</xdr:col>
      <xdr:colOff>95250</xdr:colOff>
      <xdr:row>60</xdr:row>
      <xdr:rowOff>18690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0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9817</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12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99198</xdr:rowOff>
    </xdr:from>
    <xdr:to>
      <xdr:col>77</xdr:col>
      <xdr:colOff>95250</xdr:colOff>
      <xdr:row>60</xdr:row>
      <xdr:rowOff>29348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1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39525</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983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87333</xdr:rowOff>
    </xdr:from>
    <xdr:to>
      <xdr:col>73</xdr:col>
      <xdr:colOff>44450</xdr:colOff>
      <xdr:row>60</xdr:row>
      <xdr:rowOff>17483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0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27660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971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75470</xdr:rowOff>
    </xdr:from>
    <xdr:to>
      <xdr:col>68</xdr:col>
      <xdr:colOff>203200</xdr:colOff>
      <xdr:row>60</xdr:row>
      <xdr:rowOff>5620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1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15797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95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71247</xdr:rowOff>
    </xdr:from>
    <xdr:to>
      <xdr:col>64</xdr:col>
      <xdr:colOff>152400</xdr:colOff>
      <xdr:row>60</xdr:row>
      <xdr:rowOff>1397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11574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955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前年度より0.</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した。普通会計における</a:t>
          </a:r>
          <a:r>
            <a:rPr kumimoji="1" lang="ja-JP" altLang="en-US" sz="1100">
              <a:solidFill>
                <a:schemeClr val="dk1"/>
              </a:solidFill>
              <a:effectLst/>
              <a:latin typeface="+mn-lt"/>
              <a:ea typeface="+mn-ea"/>
              <a:cs typeface="+mn-cs"/>
            </a:rPr>
            <a:t>地方債残額が</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7.3</a:t>
          </a:r>
          <a:r>
            <a:rPr kumimoji="1" lang="ja-JP" altLang="ja-JP" sz="1100">
              <a:solidFill>
                <a:schemeClr val="dk1"/>
              </a:solidFill>
              <a:effectLst/>
              <a:latin typeface="+mn-lt"/>
              <a:ea typeface="+mn-ea"/>
              <a:cs typeface="+mn-cs"/>
            </a:rPr>
            <a:t>％増加したことや、公営企業に要する経費の財源とする地方債の償還の充当財源（一般会計繰入金の負担）が増加したためである。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56896</xdr:rowOff>
    </xdr:from>
    <xdr:to>
      <xdr:col>81</xdr:col>
      <xdr:colOff>44450</xdr:colOff>
      <xdr:row>41</xdr:row>
      <xdr:rowOff>85852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08634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42418</xdr:rowOff>
    </xdr:from>
    <xdr:to>
      <xdr:col>77</xdr:col>
      <xdr:colOff>44450</xdr:colOff>
      <xdr:row>41</xdr:row>
      <xdr:rowOff>56896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07186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121429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5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98044</xdr:rowOff>
    </xdr:from>
    <xdr:to>
      <xdr:col>72</xdr:col>
      <xdr:colOff>203200</xdr:colOff>
      <xdr:row>41</xdr:row>
      <xdr:rowOff>42418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956044"/>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98044</xdr:rowOff>
    </xdr:from>
    <xdr:to>
      <xdr:col>68</xdr:col>
      <xdr:colOff>152400</xdr:colOff>
      <xdr:row>40</xdr:row>
      <xdr:rowOff>122174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695604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106951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35052</xdr:rowOff>
    </xdr:from>
    <xdr:to>
      <xdr:col>81</xdr:col>
      <xdr:colOff>95250</xdr:colOff>
      <xdr:row>41</xdr:row>
      <xdr:rowOff>136652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51579</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90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6096</xdr:rowOff>
    </xdr:from>
    <xdr:to>
      <xdr:col>77</xdr:col>
      <xdr:colOff>95250</xdr:colOff>
      <xdr:row>41</xdr:row>
      <xdr:rowOff>107696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163068</xdr:rowOff>
    </xdr:from>
    <xdr:to>
      <xdr:col>73</xdr:col>
      <xdr:colOff>44450</xdr:colOff>
      <xdr:row>41</xdr:row>
      <xdr:rowOff>93218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0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103395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78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47244</xdr:rowOff>
    </xdr:from>
    <xdr:to>
      <xdr:col>68</xdr:col>
      <xdr:colOff>203200</xdr:colOff>
      <xdr:row>40</xdr:row>
      <xdr:rowOff>148844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159021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71374</xdr:rowOff>
    </xdr:from>
    <xdr:to>
      <xdr:col>64</xdr:col>
      <xdr:colOff>152400</xdr:colOff>
      <xdr:row>41</xdr:row>
      <xdr:rowOff>1524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11701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9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地方債の繰上償還による地方債現在高の減並びに財政調整基金の積立てによる充当可能基金の増により、</a:t>
          </a:r>
          <a:r>
            <a:rPr kumimoji="1" lang="ja-JP" altLang="ja-JP" sz="1100">
              <a:solidFill>
                <a:schemeClr val="dk1"/>
              </a:solidFill>
              <a:effectLst/>
              <a:latin typeface="+mn-lt"/>
              <a:ea typeface="+mn-ea"/>
              <a:cs typeface="+mn-cs"/>
            </a:rPr>
            <a:t>Ｈ</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年度以降数値なしの状態が続いている。</a:t>
          </a:r>
          <a:r>
            <a:rPr lang="ja-JP" altLang="ja-JP" sz="1100" b="0" i="0" baseline="0">
              <a:solidFill>
                <a:schemeClr val="dk1"/>
              </a:solidFill>
              <a:effectLst/>
              <a:latin typeface="+mn-lt"/>
              <a:ea typeface="+mn-ea"/>
              <a:cs typeface="+mn-cs"/>
            </a:rPr>
            <a:t>今後も義務的経費の削減や新規事業の実施等については後世への負担を考慮した検討を行うなど、財政の健全化に努める。 </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長野県朝日村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4,263
4,203
70.62
4,132,850
3,943,407
156,457
2,617,474
2,505,090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との差は</a:t>
          </a:r>
          <a:r>
            <a:rPr kumimoji="1" lang="en-US" altLang="ja-JP" sz="1100">
              <a:solidFill>
                <a:schemeClr val="dk1"/>
              </a:solidFill>
              <a:effectLst/>
              <a:latin typeface="+mn-lt"/>
              <a:ea typeface="+mn-ea"/>
              <a:cs typeface="+mn-cs"/>
            </a:rPr>
            <a:t>2.1</a:t>
          </a:r>
          <a:r>
            <a:rPr kumimoji="1" lang="ja-JP" altLang="en-US" sz="1100">
              <a:solidFill>
                <a:schemeClr val="dk1"/>
              </a:solidFill>
              <a:effectLst/>
              <a:latin typeface="+mn-lt"/>
              <a:ea typeface="+mn-ea"/>
              <a:cs typeface="+mn-cs"/>
            </a:rPr>
            <a:t>ポイントとなり、昨年度比</a:t>
          </a:r>
          <a:r>
            <a:rPr kumimoji="1" lang="en-US" altLang="ja-JP" sz="1100">
              <a:solidFill>
                <a:schemeClr val="dk1"/>
              </a:solidFill>
              <a:effectLst/>
              <a:latin typeface="+mn-lt"/>
              <a:ea typeface="+mn-ea"/>
              <a:cs typeface="+mn-cs"/>
            </a:rPr>
            <a:t>0.4</a:t>
          </a:r>
          <a:r>
            <a:rPr kumimoji="1" lang="ja-JP" altLang="en-US" sz="1100">
              <a:solidFill>
                <a:schemeClr val="dk1"/>
              </a:solidFill>
              <a:effectLst/>
              <a:latin typeface="+mn-lt"/>
              <a:ea typeface="+mn-ea"/>
              <a:cs typeface="+mn-cs"/>
            </a:rPr>
            <a:t>ポイント差が広がった。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ポイント上昇の</a:t>
          </a:r>
          <a:r>
            <a:rPr kumimoji="1" lang="ja-JP" altLang="ja-JP" sz="1100">
              <a:solidFill>
                <a:schemeClr val="dk1"/>
              </a:solidFill>
              <a:effectLst/>
              <a:latin typeface="+mn-lt"/>
              <a:ea typeface="+mn-ea"/>
              <a:cs typeface="+mn-cs"/>
            </a:rPr>
            <a:t>主な要因として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、人件費そのものが前年度比で増加していることに加え、経常的な一般財源としての村税が前年度比減少していることで、総合的に人件費の割合が増加したと考えられる。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35</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163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132097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2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85090</xdr:rowOff>
    </xdr:from>
    <xdr:to>
      <xdr:col>19</xdr:col>
      <xdr:colOff>187325</xdr:colOff>
      <xdr:row>35</xdr:row>
      <xdr:rowOff>115570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85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44467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1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85090</xdr:rowOff>
    </xdr:from>
    <xdr:to>
      <xdr:col>15</xdr:col>
      <xdr:colOff>98425</xdr:colOff>
      <xdr:row>35</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85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119380</xdr:rowOff>
    </xdr:from>
    <xdr:to>
      <xdr:col>11</xdr:col>
      <xdr:colOff>9525</xdr:colOff>
      <xdr:row>36</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2013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21607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80010</xdr:rowOff>
    </xdr:from>
    <xdr:to>
      <xdr:col>24</xdr:col>
      <xdr:colOff>76200</xdr:colOff>
      <xdr:row>36</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96537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64770</xdr:rowOff>
    </xdr:from>
    <xdr:to>
      <xdr:col>20</xdr:col>
      <xdr:colOff>38100</xdr:colOff>
      <xdr:row>35</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34290</xdr:rowOff>
    </xdr:from>
    <xdr:to>
      <xdr:col>15</xdr:col>
      <xdr:colOff>149225</xdr:colOff>
      <xdr:row>35</xdr:row>
      <xdr:rowOff>135890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146067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68580</xdr:rowOff>
    </xdr:from>
    <xdr:to>
      <xdr:col>11</xdr:col>
      <xdr:colOff>60325</xdr:colOff>
      <xdr:row>35</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6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3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26670</xdr:rowOff>
    </xdr:from>
    <xdr:to>
      <xdr:col>6</xdr:col>
      <xdr:colOff>171450</xdr:colOff>
      <xdr:row>36</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113047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。全国・県・類似団体平均は下回っている。上昇の要因としては</a:t>
          </a:r>
          <a:r>
            <a:rPr kumimoji="1" lang="ja-JP" altLang="en-US" sz="1100">
              <a:solidFill>
                <a:schemeClr val="dk1"/>
              </a:solidFill>
              <a:effectLst/>
              <a:latin typeface="+mn-lt"/>
              <a:ea typeface="+mn-ea"/>
              <a:cs typeface="+mn-cs"/>
            </a:rPr>
            <a:t>国の標準準拠システム移行業務委託料ほか、</a:t>
          </a:r>
          <a:r>
            <a:rPr kumimoji="1" lang="ja-JP" altLang="ja-JP" sz="1100">
              <a:solidFill>
                <a:schemeClr val="dk1"/>
              </a:solidFill>
              <a:effectLst/>
              <a:latin typeface="+mn-lt"/>
              <a:ea typeface="+mn-ea"/>
              <a:cs typeface="+mn-cs"/>
            </a:rPr>
            <a:t>各種</a:t>
          </a:r>
          <a:r>
            <a:rPr kumimoji="1" lang="ja-JP" altLang="en-US" sz="1100">
              <a:solidFill>
                <a:schemeClr val="dk1"/>
              </a:solidFill>
              <a:effectLst/>
              <a:latin typeface="+mn-lt"/>
              <a:ea typeface="+mn-ea"/>
              <a:cs typeface="+mn-cs"/>
            </a:rPr>
            <a:t>計画策定</a:t>
          </a:r>
          <a:r>
            <a:rPr kumimoji="1" lang="ja-JP" altLang="ja-JP" sz="1100">
              <a:solidFill>
                <a:schemeClr val="dk1"/>
              </a:solidFill>
              <a:effectLst/>
              <a:latin typeface="+mn-lt"/>
              <a:ea typeface="+mn-ea"/>
              <a:cs typeface="+mn-cs"/>
            </a:rPr>
            <a:t>委託料の増加</a:t>
          </a:r>
          <a:r>
            <a:rPr kumimoji="1" lang="ja-JP" altLang="en-US" sz="1100">
              <a:solidFill>
                <a:schemeClr val="dk1"/>
              </a:solidFill>
              <a:effectLst/>
              <a:latin typeface="+mn-lt"/>
              <a:ea typeface="+mn-ea"/>
              <a:cs typeface="+mn-cs"/>
            </a:rPr>
            <a:t>等によるものと考える。</a:t>
          </a:r>
          <a:r>
            <a:rPr kumimoji="1" lang="ja-JP" altLang="ja-JP" sz="1100">
              <a:solidFill>
                <a:schemeClr val="dk1"/>
              </a:solidFill>
              <a:effectLst/>
              <a:latin typeface="+mn-lt"/>
              <a:ea typeface="+mn-ea"/>
              <a:cs typeface="+mn-cs"/>
            </a:rPr>
            <a:t>エネルギーサービスプロバイダ契約による公共施設の電気料削減、自庁印刷、事務事業の見直し（委託費の適正化）などにより抑制を図っている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引き続き、歳出削減に努める。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62992</xdr:rowOff>
    </xdr:from>
    <xdr:to>
      <xdr:col>82</xdr:col>
      <xdr:colOff>107950</xdr:colOff>
      <xdr:row>16</xdr:row>
      <xdr:rowOff>85852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80619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23131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3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53848</xdr:rowOff>
    </xdr:from>
    <xdr:to>
      <xdr:col>78</xdr:col>
      <xdr:colOff>69850</xdr:colOff>
      <xdr:row>16</xdr:row>
      <xdr:rowOff>62992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970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53848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559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62992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5590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35052</xdr:rowOff>
    </xdr:from>
    <xdr:to>
      <xdr:col>82</xdr:col>
      <xdr:colOff>158750</xdr:colOff>
      <xdr:row>16</xdr:row>
      <xdr:rowOff>136652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51579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2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xdr:rowOff>
    </xdr:from>
    <xdr:to>
      <xdr:col>78</xdr:col>
      <xdr:colOff>120650</xdr:colOff>
      <xdr:row>16</xdr:row>
      <xdr:rowOff>113792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123969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52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3048</xdr:rowOff>
    </xdr:from>
    <xdr:to>
      <xdr:col>74</xdr:col>
      <xdr:colOff>31750</xdr:colOff>
      <xdr:row>16</xdr:row>
      <xdr:rowOff>104648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4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114825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1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xdr:rowOff>
    </xdr:from>
    <xdr:to>
      <xdr:col>65</xdr:col>
      <xdr:colOff>53975</xdr:colOff>
      <xdr:row>16</xdr:row>
      <xdr:rowOff>113792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123969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全国・県平均を下回る一方、類似団体平均では上回っている。経年をみると増加傾向にあった中で、</a:t>
          </a:r>
          <a:r>
            <a:rPr kumimoji="1" lang="ja-JP" altLang="en-US" sz="1100">
              <a:solidFill>
                <a:schemeClr val="dk1"/>
              </a:solidFill>
              <a:effectLst/>
              <a:latin typeface="+mn-lt"/>
              <a:ea typeface="+mn-ea"/>
              <a:cs typeface="+mn-cs"/>
            </a:rPr>
            <a:t>徐々に</a:t>
          </a:r>
          <a:r>
            <a:rPr kumimoji="1" lang="ja-JP" altLang="ja-JP" sz="1100">
              <a:solidFill>
                <a:schemeClr val="dk1"/>
              </a:solidFill>
              <a:effectLst/>
              <a:latin typeface="+mn-lt"/>
              <a:ea typeface="+mn-ea"/>
              <a:cs typeface="+mn-cs"/>
            </a:rPr>
            <a:t>減少に転じている。高齢者及び障がい者を取り巻く生活環境の変化やサービスの充実により利用者が</a:t>
          </a:r>
          <a:r>
            <a:rPr kumimoji="1" lang="ja-JP" altLang="en-US" sz="1100">
              <a:solidFill>
                <a:schemeClr val="dk1"/>
              </a:solidFill>
              <a:effectLst/>
              <a:latin typeface="+mn-lt"/>
              <a:ea typeface="+mn-ea"/>
              <a:cs typeface="+mn-cs"/>
            </a:rPr>
            <a:t>増減しており、ほぼ前年度同比となっている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135165</xdr:rowOff>
    </xdr:from>
    <xdr:to>
      <xdr:col>24</xdr:col>
      <xdr:colOff>25400</xdr:colOff>
      <xdr:row>55</xdr:row>
      <xdr:rowOff>167822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5649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55</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812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151493</xdr:rowOff>
    </xdr:from>
    <xdr:to>
      <xdr:col>15</xdr:col>
      <xdr:colOff>98425</xdr:colOff>
      <xdr:row>56</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613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56442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117022</xdr:rowOff>
    </xdr:from>
    <xdr:to>
      <xdr:col>20</xdr:col>
      <xdr:colOff>38100</xdr:colOff>
      <xdr:row>56</xdr:row>
      <xdr:rowOff>47172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31949</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3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15620</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その他に係る経常収支比率が類似団体平均を下回っている。公営企業会計の法適用による性質区分の変更によるものが要因として挙げられる。公営企業会計については今後、独立採算の原則に基づき、費用抑制・料金の値上げ等による収入確保を図り、税収を主な財源とする普通会計の負担額を減らしていくよう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43180</xdr:rowOff>
    </xdr:from>
    <xdr:to>
      <xdr:col>82</xdr:col>
      <xdr:colOff>107950</xdr:colOff>
      <xdr:row>56</xdr:row>
      <xdr:rowOff>50800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644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71137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72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153670</xdr:rowOff>
    </xdr:from>
    <xdr:to>
      <xdr:col>78</xdr:col>
      <xdr:colOff>69850</xdr:colOff>
      <xdr:row>56</xdr:row>
      <xdr:rowOff>43180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5834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153670</xdr:rowOff>
    </xdr:from>
    <xdr:to>
      <xdr:col>73</xdr:col>
      <xdr:colOff>180975</xdr:colOff>
      <xdr:row>56</xdr:row>
      <xdr:rowOff>20320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583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20320</xdr:rowOff>
    </xdr:from>
    <xdr:to>
      <xdr:col>69</xdr:col>
      <xdr:colOff>92075</xdr:colOff>
      <xdr:row>56</xdr:row>
      <xdr:rowOff>127000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621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33037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163830</xdr:rowOff>
    </xdr:from>
    <xdr:to>
      <xdr:col>78</xdr:col>
      <xdr:colOff>120650</xdr:colOff>
      <xdr:row>56</xdr:row>
      <xdr:rowOff>93980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104157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102870</xdr:rowOff>
    </xdr:from>
    <xdr:to>
      <xdr:col>74</xdr:col>
      <xdr:colOff>31750</xdr:colOff>
      <xdr:row>56</xdr:row>
      <xdr:rowOff>33020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43197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140970</xdr:rowOff>
    </xdr:from>
    <xdr:to>
      <xdr:col>69</xdr:col>
      <xdr:colOff>142875</xdr:colOff>
      <xdr:row>56</xdr:row>
      <xdr:rowOff>71120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81297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全国・県・類似団体平均を上回っている。令和元年度から簡易水道・下水道事業の法適用により負担金の性質が繰出金から補助費等となったことによるものであり、同表「その他」の値変動と相対している。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104140</xdr:rowOff>
    </xdr:from>
    <xdr:to>
      <xdr:col>82</xdr:col>
      <xdr:colOff>107950</xdr:colOff>
      <xdr:row>38</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6192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53865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127000</xdr:rowOff>
    </xdr:from>
    <xdr:to>
      <xdr:col>78</xdr:col>
      <xdr:colOff>69850</xdr:colOff>
      <xdr:row>39</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6421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94996</xdr:rowOff>
    </xdr:from>
    <xdr:to>
      <xdr:col>73</xdr:col>
      <xdr:colOff>180975</xdr:colOff>
      <xdr:row>39</xdr:row>
      <xdr:rowOff>92710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610096"/>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39</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6100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76200</xdr:rowOff>
    </xdr:from>
    <xdr:to>
      <xdr:col>78</xdr:col>
      <xdr:colOff>120650</xdr:colOff>
      <xdr:row>39</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162577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67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41910</xdr:rowOff>
    </xdr:from>
    <xdr:to>
      <xdr:col>74</xdr:col>
      <xdr:colOff>31750</xdr:colOff>
      <xdr:row>39</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128287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44196</xdr:rowOff>
    </xdr:from>
    <xdr:to>
      <xdr:col>69</xdr:col>
      <xdr:colOff>142875</xdr:colOff>
      <xdr:row>38</xdr:row>
      <xdr:rowOff>145796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130573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144780</xdr:rowOff>
    </xdr:from>
    <xdr:to>
      <xdr:col>65</xdr:col>
      <xdr:colOff>53975</xdr:colOff>
      <xdr:row>39</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59707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県・類似団体平均を下回っているが、今後も継続して取り組む公共施設、インフラ施設等の長寿命化対策や、防災対策ハード事業への着手、既存の児童館や図書館施設の老朽化に伴う集約施設の新設により、今後も借入額が増加することが見込まれる。よって償還額が増加することが予測されるため、</a:t>
          </a:r>
          <a:r>
            <a:rPr kumimoji="1" lang="ja-JP" altLang="en-US" sz="1100">
              <a:solidFill>
                <a:schemeClr val="dk1"/>
              </a:solidFill>
              <a:effectLst/>
              <a:latin typeface="+mn-lt"/>
              <a:ea typeface="+mn-ea"/>
              <a:cs typeface="+mn-cs"/>
            </a:rPr>
            <a:t>繰上償還のほか、</a:t>
          </a:r>
          <a:r>
            <a:rPr kumimoji="1" lang="ja-JP" altLang="ja-JP" sz="1100">
              <a:solidFill>
                <a:schemeClr val="dk1"/>
              </a:solidFill>
              <a:effectLst/>
              <a:latin typeface="+mn-lt"/>
              <a:ea typeface="+mn-ea"/>
              <a:cs typeface="+mn-cs"/>
            </a:rPr>
            <a:t>地方債の発行・償還のバランスに留意した財政運営に努める</a:t>
          </a:r>
          <a:r>
            <a:rPr kumimoji="1" lang="ja-JP" altLang="en-US" sz="1100">
              <a:solidFill>
                <a:schemeClr val="dk1"/>
              </a:solidFill>
              <a:effectLst/>
              <a:latin typeface="+mn-lt"/>
              <a:ea typeface="+mn-ea"/>
              <a:cs typeface="+mn-cs"/>
            </a:rPr>
            <a:t>必要がある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138430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667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107950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9438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936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58420</xdr:rowOff>
    </xdr:from>
    <xdr:to>
      <xdr:col>11</xdr:col>
      <xdr:colOff>9525</xdr:colOff>
      <xdr:row>75</xdr:row>
      <xdr:rowOff>77470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171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166388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34290</xdr:rowOff>
    </xdr:from>
    <xdr:to>
      <xdr:col>15</xdr:col>
      <xdr:colOff>149225</xdr:colOff>
      <xdr:row>75</xdr:row>
      <xdr:rowOff>135890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146067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138447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xdr:rowOff>
    </xdr:from>
    <xdr:to>
      <xdr:col>6</xdr:col>
      <xdr:colOff>171450</xdr:colOff>
      <xdr:row>75</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8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119397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63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全国・県平均・類似団体平均を下回る結果となっている。前年度比では</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ポイント上昇している。主な要因として人件費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が上昇していることが考えられる。</a:t>
          </a:r>
          <a:r>
            <a:rPr kumimoji="1" lang="ja-JP" altLang="ja-JP" sz="1100">
              <a:solidFill>
                <a:schemeClr val="dk1"/>
              </a:solidFill>
              <a:effectLst/>
              <a:latin typeface="+mn-lt"/>
              <a:ea typeface="+mn-ea"/>
              <a:cs typeface="+mn-cs"/>
            </a:rPr>
            <a:t>引き続き経常経費の縮減に努め健全化を図る。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43724</xdr:rowOff>
    </xdr:from>
    <xdr:to>
      <xdr:col>82</xdr:col>
      <xdr:colOff>107950</xdr:colOff>
      <xdr:row>77</xdr:row>
      <xdr:rowOff>53521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245374"/>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69504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71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43724</xdr:rowOff>
    </xdr:from>
    <xdr:to>
      <xdr:col>78</xdr:col>
      <xdr:colOff>69850</xdr:colOff>
      <xdr:row>77</xdr:row>
      <xdr:rowOff>79648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2453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141350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43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153126</xdr:rowOff>
    </xdr:from>
    <xdr:to>
      <xdr:col>73</xdr:col>
      <xdr:colOff>180975</xdr:colOff>
      <xdr:row>77</xdr:row>
      <xdr:rowOff>79648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183326"/>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153126</xdr:rowOff>
    </xdr:from>
    <xdr:to>
      <xdr:col>69</xdr:col>
      <xdr:colOff>92075</xdr:colOff>
      <xdr:row>78</xdr:row>
      <xdr:rowOff>97608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183326"/>
          <a:ext cx="889000" cy="28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2721</xdr:rowOff>
    </xdr:from>
    <xdr:to>
      <xdr:col>82</xdr:col>
      <xdr:colOff>158750</xdr:colOff>
      <xdr:row>77</xdr:row>
      <xdr:rowOff>104321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19248</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4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164374</xdr:rowOff>
    </xdr:from>
    <xdr:to>
      <xdr:col>78</xdr:col>
      <xdr:colOff>120650</xdr:colOff>
      <xdr:row>77</xdr:row>
      <xdr:rowOff>94524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104701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963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28848</xdr:rowOff>
    </xdr:from>
    <xdr:to>
      <xdr:col>74</xdr:col>
      <xdr:colOff>31750</xdr:colOff>
      <xdr:row>77</xdr:row>
      <xdr:rowOff>130448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23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115225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1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102326</xdr:rowOff>
    </xdr:from>
    <xdr:to>
      <xdr:col>69</xdr:col>
      <xdr:colOff>142875</xdr:colOff>
      <xdr:row>77</xdr:row>
      <xdr:rowOff>32476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13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17253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21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46808</xdr:rowOff>
    </xdr:from>
    <xdr:to>
      <xdr:col>65</xdr:col>
      <xdr:colOff>53975</xdr:colOff>
      <xdr:row>78</xdr:row>
      <xdr:rowOff>148408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1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133185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0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長野県朝日村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96916</xdr:rowOff>
    </xdr:from>
    <xdr:to>
      <xdr:col>29</xdr:col>
      <xdr:colOff>127000</xdr:colOff>
      <xdr:row>20</xdr:row>
      <xdr:rowOff>140164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941"/>
          <a:ext cx="0" cy="14148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112241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140164</xdr:rowOff>
    </xdr:from>
    <xdr:to>
      <xdr:col>30</xdr:col>
      <xdr:colOff>25400</xdr:colOff>
      <xdr:row>20</xdr:row>
      <xdr:rowOff>140164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6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11843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96916</xdr:rowOff>
    </xdr:from>
    <xdr:to>
      <xdr:col>30</xdr:col>
      <xdr:colOff>25400</xdr:colOff>
      <xdr:row>12</xdr:row>
      <xdr:rowOff>96916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100543</xdr:rowOff>
    </xdr:from>
    <xdr:to>
      <xdr:col>29</xdr:col>
      <xdr:colOff>127000</xdr:colOff>
      <xdr:row>20</xdr:row>
      <xdr:rowOff>119317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577168"/>
          <a:ext cx="647700" cy="18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135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156359</xdr:rowOff>
    </xdr:from>
    <xdr:to>
      <xdr:col>29</xdr:col>
      <xdr:colOff>177800</xdr:colOff>
      <xdr:row>19</xdr:row>
      <xdr:rowOff>86509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90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119317</xdr:rowOff>
    </xdr:from>
    <xdr:to>
      <xdr:col>26</xdr:col>
      <xdr:colOff>50800</xdr:colOff>
      <xdr:row>20</xdr:row>
      <xdr:rowOff>141314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95942"/>
          <a:ext cx="698500" cy="21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36187</xdr:rowOff>
    </xdr:from>
    <xdr:to>
      <xdr:col>26</xdr:col>
      <xdr:colOff>101600</xdr:colOff>
      <xdr:row>19</xdr:row>
      <xdr:rowOff>137787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41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147964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141314</xdr:rowOff>
    </xdr:from>
    <xdr:to>
      <xdr:col>22</xdr:col>
      <xdr:colOff>114300</xdr:colOff>
      <xdr:row>20</xdr:row>
      <xdr:rowOff>160138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617939"/>
          <a:ext cx="698500" cy="1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55876</xdr:rowOff>
    </xdr:from>
    <xdr:to>
      <xdr:col>22</xdr:col>
      <xdr:colOff>165100</xdr:colOff>
      <xdr:row>19</xdr:row>
      <xdr:rowOff>157476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61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167652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160138</xdr:rowOff>
    </xdr:from>
    <xdr:to>
      <xdr:col>18</xdr:col>
      <xdr:colOff>177800</xdr:colOff>
      <xdr:row>21</xdr:row>
      <xdr:rowOff>1798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636763"/>
          <a:ext cx="698500" cy="13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74876</xdr:rowOff>
    </xdr:from>
    <xdr:to>
      <xdr:col>19</xdr:col>
      <xdr:colOff>38100</xdr:colOff>
      <xdr:row>20</xdr:row>
      <xdr:rowOff>5026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80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15203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89049</xdr:rowOff>
    </xdr:from>
    <xdr:to>
      <xdr:col>15</xdr:col>
      <xdr:colOff>101600</xdr:colOff>
      <xdr:row>20</xdr:row>
      <xdr:rowOff>19199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94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29376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49743</xdr:rowOff>
    </xdr:from>
    <xdr:to>
      <xdr:col>29</xdr:col>
      <xdr:colOff>177800</xdr:colOff>
      <xdr:row>20</xdr:row>
      <xdr:rowOff>151343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526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129770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43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68517</xdr:rowOff>
    </xdr:from>
    <xdr:to>
      <xdr:col>26</xdr:col>
      <xdr:colOff>101600</xdr:colOff>
      <xdr:row>20</xdr:row>
      <xdr:rowOff>170117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545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154894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631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90514</xdr:rowOff>
    </xdr:from>
    <xdr:to>
      <xdr:col>22</xdr:col>
      <xdr:colOff>165100</xdr:colOff>
      <xdr:row>21</xdr:row>
      <xdr:rowOff>20664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671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21</xdr:row>
      <xdr:rowOff>5441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6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109338</xdr:rowOff>
    </xdr:from>
    <xdr:to>
      <xdr:col>19</xdr:col>
      <xdr:colOff>38100</xdr:colOff>
      <xdr:row>21</xdr:row>
      <xdr:rowOff>39488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85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21</xdr:row>
      <xdr:rowOff>24265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7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122448</xdr:rowOff>
    </xdr:from>
    <xdr:to>
      <xdr:col>15</xdr:col>
      <xdr:colOff>101600</xdr:colOff>
      <xdr:row>21</xdr:row>
      <xdr:rowOff>52598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99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37375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85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222706</xdr:rowOff>
    </xdr:from>
    <xdr:to>
      <xdr:col>29</xdr:col>
      <xdr:colOff>127000</xdr:colOff>
      <xdr:row>35</xdr:row>
      <xdr:rowOff>245977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33056"/>
          <a:ext cx="647700" cy="23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280179</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47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231525</xdr:rowOff>
    </xdr:from>
    <xdr:to>
      <xdr:col>26</xdr:col>
      <xdr:colOff>50800</xdr:colOff>
      <xdr:row>35</xdr:row>
      <xdr:rowOff>245977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841875"/>
          <a:ext cx="698500" cy="14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200961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6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231525</xdr:rowOff>
    </xdr:from>
    <xdr:to>
      <xdr:col>22</xdr:col>
      <xdr:colOff>114300</xdr:colOff>
      <xdr:row>35</xdr:row>
      <xdr:rowOff>280381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41875"/>
          <a:ext cx="698500" cy="48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216246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8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280381</xdr:rowOff>
    </xdr:from>
    <xdr:to>
      <xdr:col>18</xdr:col>
      <xdr:colOff>177800</xdr:colOff>
      <xdr:row>35</xdr:row>
      <xdr:rowOff>293165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890731"/>
          <a:ext cx="698500" cy="12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235407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257540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171906</xdr:rowOff>
    </xdr:from>
    <xdr:to>
      <xdr:col>29</xdr:col>
      <xdr:colOff>177800</xdr:colOff>
      <xdr:row>35</xdr:row>
      <xdr:rowOff>273506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82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143983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5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195177</xdr:rowOff>
    </xdr:from>
    <xdr:to>
      <xdr:col>26</xdr:col>
      <xdr:colOff>101600</xdr:colOff>
      <xdr:row>35</xdr:row>
      <xdr:rowOff>296777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05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281554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91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180725</xdr:rowOff>
    </xdr:from>
    <xdr:to>
      <xdr:col>22</xdr:col>
      <xdr:colOff>165100</xdr:colOff>
      <xdr:row>35</xdr:row>
      <xdr:rowOff>282325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91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267102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77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229581</xdr:rowOff>
    </xdr:from>
    <xdr:to>
      <xdr:col>19</xdr:col>
      <xdr:colOff>38100</xdr:colOff>
      <xdr:row>35</xdr:row>
      <xdr:rowOff>331181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39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315958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26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242365</xdr:rowOff>
    </xdr:from>
    <xdr:to>
      <xdr:col>15</xdr:col>
      <xdr:colOff>101600</xdr:colOff>
      <xdr:row>36</xdr:row>
      <xdr:rowOff>1065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52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328742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3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長野県朝日村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4,263
4,203
70.62
4,132,850
3,943,407
156,457
2,617,474
2,505,090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11974</xdr:rowOff>
    </xdr:from>
    <xdr:to>
      <xdr:col>24</xdr:col>
      <xdr:colOff>63500</xdr:colOff>
      <xdr:row>38</xdr:row>
      <xdr:rowOff>22116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527074"/>
          <a:ext cx="838200" cy="1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154577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55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22116</xdr:rowOff>
    </xdr:from>
    <xdr:to>
      <xdr:col>19</xdr:col>
      <xdr:colOff>177800</xdr:colOff>
      <xdr:row>38</xdr:row>
      <xdr:rowOff>33810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537216"/>
          <a:ext cx="889000" cy="1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111586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33810</xdr:rowOff>
    </xdr:from>
    <xdr:to>
      <xdr:col>15</xdr:col>
      <xdr:colOff>50800</xdr:colOff>
      <xdr:row>38</xdr:row>
      <xdr:rowOff>43363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48910"/>
          <a:ext cx="889000" cy="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117541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43363</xdr:rowOff>
    </xdr:from>
    <xdr:to>
      <xdr:col>10</xdr:col>
      <xdr:colOff>114300</xdr:colOff>
      <xdr:row>38</xdr:row>
      <xdr:rowOff>53901</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58463"/>
          <a:ext cx="889000" cy="1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131282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143186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4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132624</xdr:rowOff>
    </xdr:from>
    <xdr:to>
      <xdr:col>24</xdr:col>
      <xdr:colOff>114300</xdr:colOff>
      <xdr:row>38</xdr:row>
      <xdr:rowOff>62774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7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47551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9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142766</xdr:rowOff>
    </xdr:from>
    <xdr:to>
      <xdr:col>20</xdr:col>
      <xdr:colOff>38100</xdr:colOff>
      <xdr:row>38</xdr:row>
      <xdr:rowOff>72916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8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64043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7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154459</xdr:rowOff>
    </xdr:from>
    <xdr:to>
      <xdr:col>15</xdr:col>
      <xdr:colOff>101600</xdr:colOff>
      <xdr:row>38</xdr:row>
      <xdr:rowOff>84609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9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75737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9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164013</xdr:rowOff>
    </xdr:from>
    <xdr:to>
      <xdr:col>10</xdr:col>
      <xdr:colOff>165100</xdr:colOff>
      <xdr:row>38</xdr:row>
      <xdr:rowOff>94163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50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85290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60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3101</xdr:rowOff>
    </xdr:from>
    <xdr:to>
      <xdr:col>6</xdr:col>
      <xdr:colOff>38100</xdr:colOff>
      <xdr:row>38</xdr:row>
      <xdr:rowOff>104701</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51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95828</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61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58372</xdr:rowOff>
    </xdr:from>
    <xdr:to>
      <xdr:col>24</xdr:col>
      <xdr:colOff>63500</xdr:colOff>
      <xdr:row>58</xdr:row>
      <xdr:rowOff>88496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02472"/>
          <a:ext cx="838200" cy="3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61571</xdr:rowOff>
    </xdr:from>
    <xdr:to>
      <xdr:col>19</xdr:col>
      <xdr:colOff>177800</xdr:colOff>
      <xdr:row>58</xdr:row>
      <xdr:rowOff>88496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05671"/>
          <a:ext cx="889000" cy="26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61571</xdr:rowOff>
    </xdr:from>
    <xdr:to>
      <xdr:col>15</xdr:col>
      <xdr:colOff>50800</xdr:colOff>
      <xdr:row>58</xdr:row>
      <xdr:rowOff>71101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05671"/>
          <a:ext cx="889000" cy="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71101</xdr:rowOff>
    </xdr:from>
    <xdr:to>
      <xdr:col>10</xdr:col>
      <xdr:colOff>114300</xdr:colOff>
      <xdr:row>58</xdr:row>
      <xdr:rowOff>91087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15201"/>
          <a:ext cx="889000" cy="1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170442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7572</xdr:rowOff>
    </xdr:from>
    <xdr:to>
      <xdr:col>24</xdr:col>
      <xdr:colOff>114300</xdr:colOff>
      <xdr:row>58</xdr:row>
      <xdr:rowOff>109172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5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93949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6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37696</xdr:rowOff>
    </xdr:from>
    <xdr:to>
      <xdr:col>20</xdr:col>
      <xdr:colOff>38100</xdr:colOff>
      <xdr:row>58</xdr:row>
      <xdr:rowOff>139296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8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130423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7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10771</xdr:rowOff>
    </xdr:from>
    <xdr:to>
      <xdr:col>15</xdr:col>
      <xdr:colOff>101600</xdr:colOff>
      <xdr:row>58</xdr:row>
      <xdr:rowOff>112371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5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103498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47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20301</xdr:rowOff>
    </xdr:from>
    <xdr:to>
      <xdr:col>10</xdr:col>
      <xdr:colOff>165100</xdr:colOff>
      <xdr:row>58</xdr:row>
      <xdr:rowOff>121901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6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113028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5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40287</xdr:rowOff>
    </xdr:from>
    <xdr:to>
      <xdr:col>6</xdr:col>
      <xdr:colOff>38100</xdr:colOff>
      <xdr:row>58</xdr:row>
      <xdr:rowOff>141887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133014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7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91567</xdr:rowOff>
    </xdr:from>
    <xdr:to>
      <xdr:col>24</xdr:col>
      <xdr:colOff>63500</xdr:colOff>
      <xdr:row>78</xdr:row>
      <xdr:rowOff>94368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64667"/>
          <a:ext cx="838200" cy="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86845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94368</xdr:rowOff>
    </xdr:from>
    <xdr:to>
      <xdr:col>19</xdr:col>
      <xdr:colOff>177800</xdr:colOff>
      <xdr:row>78</xdr:row>
      <xdr:rowOff>100056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67468"/>
          <a:ext cx="889000" cy="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100056</xdr:rowOff>
    </xdr:from>
    <xdr:to>
      <xdr:col>15</xdr:col>
      <xdr:colOff>50800</xdr:colOff>
      <xdr:row>78</xdr:row>
      <xdr:rowOff>107618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73156"/>
          <a:ext cx="889000" cy="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104194</xdr:rowOff>
    </xdr:from>
    <xdr:to>
      <xdr:col>10</xdr:col>
      <xdr:colOff>114300</xdr:colOff>
      <xdr:row>78</xdr:row>
      <xdr:rowOff>107618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77294"/>
          <a:ext cx="889000" cy="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40767</xdr:rowOff>
    </xdr:from>
    <xdr:to>
      <xdr:col>24</xdr:col>
      <xdr:colOff>114300</xdr:colOff>
      <xdr:row>78</xdr:row>
      <xdr:rowOff>142367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1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127144</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28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43568</xdr:rowOff>
    </xdr:from>
    <xdr:to>
      <xdr:col>20</xdr:col>
      <xdr:colOff>38100</xdr:colOff>
      <xdr:row>78</xdr:row>
      <xdr:rowOff>145168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136295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50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49256</xdr:rowOff>
    </xdr:from>
    <xdr:to>
      <xdr:col>15</xdr:col>
      <xdr:colOff>101600</xdr:colOff>
      <xdr:row>78</xdr:row>
      <xdr:rowOff>150856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2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141983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1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56818</xdr:rowOff>
    </xdr:from>
    <xdr:to>
      <xdr:col>10</xdr:col>
      <xdr:colOff>165100</xdr:colOff>
      <xdr:row>78</xdr:row>
      <xdr:rowOff>158418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2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149545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5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53394</xdr:rowOff>
    </xdr:from>
    <xdr:to>
      <xdr:col>6</xdr:col>
      <xdr:colOff>38100</xdr:colOff>
      <xdr:row>78</xdr:row>
      <xdr:rowOff>154994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2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146121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1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164647</xdr:rowOff>
    </xdr:from>
    <xdr:to>
      <xdr:col>24</xdr:col>
      <xdr:colOff>63500</xdr:colOff>
      <xdr:row>96</xdr:row>
      <xdr:rowOff>14168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452397"/>
          <a:ext cx="838200" cy="2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157215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102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14168</xdr:rowOff>
    </xdr:from>
    <xdr:to>
      <xdr:col>19</xdr:col>
      <xdr:colOff>177800</xdr:colOff>
      <xdr:row>96</xdr:row>
      <xdr:rowOff>57914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473368"/>
          <a:ext cx="889000" cy="4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96545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04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159741</xdr:rowOff>
    </xdr:from>
    <xdr:to>
      <xdr:col>15</xdr:col>
      <xdr:colOff>50800</xdr:colOff>
      <xdr:row>96</xdr:row>
      <xdr:rowOff>57914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447491"/>
          <a:ext cx="889000" cy="69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143560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0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159741</xdr:rowOff>
    </xdr:from>
    <xdr:to>
      <xdr:col>10</xdr:col>
      <xdr:colOff>114300</xdr:colOff>
      <xdr:row>96</xdr:row>
      <xdr:rowOff>93408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47491"/>
          <a:ext cx="889000" cy="10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80460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80382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113847</xdr:rowOff>
    </xdr:from>
    <xdr:to>
      <xdr:col>24</xdr:col>
      <xdr:colOff>114300</xdr:colOff>
      <xdr:row>96</xdr:row>
      <xdr:rowOff>43997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40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92274</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38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134818</xdr:rowOff>
    </xdr:from>
    <xdr:to>
      <xdr:col>20</xdr:col>
      <xdr:colOff>38100</xdr:colOff>
      <xdr:row>96</xdr:row>
      <xdr:rowOff>64968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42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56095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51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7114</xdr:rowOff>
    </xdr:from>
    <xdr:to>
      <xdr:col>15</xdr:col>
      <xdr:colOff>101600</xdr:colOff>
      <xdr:row>96</xdr:row>
      <xdr:rowOff>108714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6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99841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5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108941</xdr:rowOff>
    </xdr:from>
    <xdr:to>
      <xdr:col>10</xdr:col>
      <xdr:colOff>165100</xdr:colOff>
      <xdr:row>96</xdr:row>
      <xdr:rowOff>39091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9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30218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4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42608</xdr:rowOff>
    </xdr:from>
    <xdr:to>
      <xdr:col>6</xdr:col>
      <xdr:colOff>38100</xdr:colOff>
      <xdr:row>96</xdr:row>
      <xdr:rowOff>144208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0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135335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59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5923</xdr:rowOff>
    </xdr:from>
    <xdr:to>
      <xdr:col>55</xdr:col>
      <xdr:colOff>0</xdr:colOff>
      <xdr:row>38</xdr:row>
      <xdr:rowOff>9047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521023"/>
          <a:ext cx="8382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169359</xdr:rowOff>
    </xdr:from>
    <xdr:to>
      <xdr:col>50</xdr:col>
      <xdr:colOff>114300</xdr:colOff>
      <xdr:row>38</xdr:row>
      <xdr:rowOff>5923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513009"/>
          <a:ext cx="889000" cy="8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169359</xdr:rowOff>
    </xdr:from>
    <xdr:to>
      <xdr:col>45</xdr:col>
      <xdr:colOff>177800</xdr:colOff>
      <xdr:row>38</xdr:row>
      <xdr:rowOff>36064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13009"/>
          <a:ext cx="889000" cy="3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41075</xdr:rowOff>
    </xdr:from>
    <xdr:to>
      <xdr:col>41</xdr:col>
      <xdr:colOff>50800</xdr:colOff>
      <xdr:row>38</xdr:row>
      <xdr:rowOff>36064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84725"/>
          <a:ext cx="889000" cy="16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129697</xdr:rowOff>
    </xdr:from>
    <xdr:to>
      <xdr:col>55</xdr:col>
      <xdr:colOff>50800</xdr:colOff>
      <xdr:row>38</xdr:row>
      <xdr:rowOff>59848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73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108124</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5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126573</xdr:rowOff>
    </xdr:from>
    <xdr:to>
      <xdr:col>50</xdr:col>
      <xdr:colOff>165100</xdr:colOff>
      <xdr:row>38</xdr:row>
      <xdr:rowOff>56724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7022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47850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62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118559</xdr:rowOff>
    </xdr:from>
    <xdr:to>
      <xdr:col>46</xdr:col>
      <xdr:colOff>38100</xdr:colOff>
      <xdr:row>38</xdr:row>
      <xdr:rowOff>48709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6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39836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54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156714</xdr:rowOff>
    </xdr:from>
    <xdr:to>
      <xdr:col>41</xdr:col>
      <xdr:colOff>101600</xdr:colOff>
      <xdr:row>38</xdr:row>
      <xdr:rowOff>86864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0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77991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9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161725</xdr:rowOff>
    </xdr:from>
    <xdr:to>
      <xdr:col>36</xdr:col>
      <xdr:colOff>165100</xdr:colOff>
      <xdr:row>37</xdr:row>
      <xdr:rowOff>91875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3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83002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426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50440</xdr:rowOff>
    </xdr:from>
    <xdr:to>
      <xdr:col>55</xdr:col>
      <xdr:colOff>0</xdr:colOff>
      <xdr:row>58</xdr:row>
      <xdr:rowOff>51877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94540"/>
          <a:ext cx="8382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136279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37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51877</xdr:rowOff>
    </xdr:from>
    <xdr:to>
      <xdr:col>50</xdr:col>
      <xdr:colOff>114300</xdr:colOff>
      <xdr:row>58</xdr:row>
      <xdr:rowOff>126177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995977"/>
          <a:ext cx="889000" cy="7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124420</xdr:rowOff>
    </xdr:from>
    <xdr:to>
      <xdr:col>45</xdr:col>
      <xdr:colOff>177800</xdr:colOff>
      <xdr:row>58</xdr:row>
      <xdr:rowOff>126177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68520"/>
          <a:ext cx="889000" cy="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68148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96616</xdr:rowOff>
    </xdr:from>
    <xdr:to>
      <xdr:col>41</xdr:col>
      <xdr:colOff>50800</xdr:colOff>
      <xdr:row>58</xdr:row>
      <xdr:rowOff>124420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40716"/>
          <a:ext cx="889000" cy="2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171090</xdr:rowOff>
    </xdr:from>
    <xdr:to>
      <xdr:col>55</xdr:col>
      <xdr:colOff>50800</xdr:colOff>
      <xdr:row>58</xdr:row>
      <xdr:rowOff>101240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149517</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22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1077</xdr:rowOff>
    </xdr:from>
    <xdr:to>
      <xdr:col>50</xdr:col>
      <xdr:colOff>165100</xdr:colOff>
      <xdr:row>58</xdr:row>
      <xdr:rowOff>102677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4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93804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03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75377</xdr:rowOff>
    </xdr:from>
    <xdr:to>
      <xdr:col>46</xdr:col>
      <xdr:colOff>38100</xdr:colOff>
      <xdr:row>59</xdr:row>
      <xdr:rowOff>5527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1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168104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12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73620</xdr:rowOff>
    </xdr:from>
    <xdr:to>
      <xdr:col>41</xdr:col>
      <xdr:colOff>101600</xdr:colOff>
      <xdr:row>59</xdr:row>
      <xdr:rowOff>3770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166347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1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45816</xdr:rowOff>
    </xdr:from>
    <xdr:to>
      <xdr:col>36</xdr:col>
      <xdr:colOff>165100</xdr:colOff>
      <xdr:row>58</xdr:row>
      <xdr:rowOff>147416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8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138543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082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135615</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08715"/>
          <a:ext cx="838200" cy="8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98768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00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135615</xdr:rowOff>
    </xdr:from>
    <xdr:to>
      <xdr:col>50</xdr:col>
      <xdr:colOff>114300</xdr:colOff>
      <xdr:row>79</xdr:row>
      <xdr:rowOff>42847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08715"/>
          <a:ext cx="889000" cy="7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35716</xdr:rowOff>
    </xdr:from>
    <xdr:to>
      <xdr:col>45</xdr:col>
      <xdr:colOff>177800</xdr:colOff>
      <xdr:row>79</xdr:row>
      <xdr:rowOff>42847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80266"/>
          <a:ext cx="889000" cy="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12544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158304</xdr:rowOff>
    </xdr:from>
    <xdr:to>
      <xdr:col>41</xdr:col>
      <xdr:colOff>50800</xdr:colOff>
      <xdr:row>79</xdr:row>
      <xdr:rowOff>35716</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31404"/>
          <a:ext cx="889000" cy="4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84815</xdr:rowOff>
    </xdr:from>
    <xdr:to>
      <xdr:col>50</xdr:col>
      <xdr:colOff>165100</xdr:colOff>
      <xdr:row>79</xdr:row>
      <xdr:rowOff>14965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6092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5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163497</xdr:rowOff>
    </xdr:from>
    <xdr:to>
      <xdr:col>46</xdr:col>
      <xdr:colOff>38100</xdr:colOff>
      <xdr:row>79</xdr:row>
      <xdr:rowOff>93647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84774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2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156366</xdr:rowOff>
    </xdr:from>
    <xdr:to>
      <xdr:col>41</xdr:col>
      <xdr:colOff>101600</xdr:colOff>
      <xdr:row>79</xdr:row>
      <xdr:rowOff>86516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77643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2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107504</xdr:rowOff>
    </xdr:from>
    <xdr:to>
      <xdr:col>36</xdr:col>
      <xdr:colOff>165100</xdr:colOff>
      <xdr:row>79</xdr:row>
      <xdr:rowOff>37654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8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28781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7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122507</xdr:rowOff>
    </xdr:from>
    <xdr:to>
      <xdr:col>55</xdr:col>
      <xdr:colOff>0</xdr:colOff>
      <xdr:row>98</xdr:row>
      <xdr:rowOff>38216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53157"/>
          <a:ext cx="838200" cy="8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85386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716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38216</xdr:rowOff>
    </xdr:from>
    <xdr:to>
      <xdr:col>50</xdr:col>
      <xdr:colOff>114300</xdr:colOff>
      <xdr:row>98</xdr:row>
      <xdr:rowOff>87477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840316"/>
          <a:ext cx="889000" cy="4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51908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79938</xdr:rowOff>
    </xdr:from>
    <xdr:to>
      <xdr:col>45</xdr:col>
      <xdr:colOff>177800</xdr:colOff>
      <xdr:row>98</xdr:row>
      <xdr:rowOff>87477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882038"/>
          <a:ext cx="889000" cy="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79218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3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79938</xdr:rowOff>
    </xdr:from>
    <xdr:to>
      <xdr:col>41</xdr:col>
      <xdr:colOff>50800</xdr:colOff>
      <xdr:row>98</xdr:row>
      <xdr:rowOff>90647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882038"/>
          <a:ext cx="889000" cy="1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71707</xdr:rowOff>
    </xdr:from>
    <xdr:to>
      <xdr:col>55</xdr:col>
      <xdr:colOff>50800</xdr:colOff>
      <xdr:row>98</xdr:row>
      <xdr:rowOff>1857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0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94584</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553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158866</xdr:rowOff>
    </xdr:from>
    <xdr:to>
      <xdr:col>50</xdr:col>
      <xdr:colOff>165100</xdr:colOff>
      <xdr:row>98</xdr:row>
      <xdr:rowOff>89016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8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80143</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88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36677</xdr:rowOff>
    </xdr:from>
    <xdr:to>
      <xdr:col>46</xdr:col>
      <xdr:colOff>38100</xdr:colOff>
      <xdr:row>98</xdr:row>
      <xdr:rowOff>138277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3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129404</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93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29138</xdr:rowOff>
    </xdr:from>
    <xdr:to>
      <xdr:col>41</xdr:col>
      <xdr:colOff>101600</xdr:colOff>
      <xdr:row>98</xdr:row>
      <xdr:rowOff>130738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3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121865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92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39847</xdr:rowOff>
    </xdr:from>
    <xdr:to>
      <xdr:col>36</xdr:col>
      <xdr:colOff>165100</xdr:colOff>
      <xdr:row>98</xdr:row>
      <xdr:rowOff>141447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4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132574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3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159709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0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43469</xdr:rowOff>
    </xdr:from>
    <xdr:to>
      <xdr:col>81</xdr:col>
      <xdr:colOff>50800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30019"/>
          <a:ext cx="889000" cy="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41171</xdr:rowOff>
    </xdr:from>
    <xdr:to>
      <xdr:col>76</xdr:col>
      <xdr:colOff>114300</xdr:colOff>
      <xdr:row>39</xdr:row>
      <xdr:rowOff>43469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2772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78415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38744</xdr:rowOff>
    </xdr:from>
    <xdr:to>
      <xdr:col>71</xdr:col>
      <xdr:colOff>177800</xdr:colOff>
      <xdr:row>39</xdr:row>
      <xdr:rowOff>41171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25294"/>
          <a:ext cx="889000" cy="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79779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81824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115259</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30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164119</xdr:rowOff>
    </xdr:from>
    <xdr:to>
      <xdr:col>76</xdr:col>
      <xdr:colOff>165100</xdr:colOff>
      <xdr:row>39</xdr:row>
      <xdr:rowOff>94269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7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85396</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771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161821</xdr:rowOff>
    </xdr:from>
    <xdr:to>
      <xdr:col>72</xdr:col>
      <xdr:colOff>38100</xdr:colOff>
      <xdr:row>39</xdr:row>
      <xdr:rowOff>91971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83098</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69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159394</xdr:rowOff>
    </xdr:from>
    <xdr:to>
      <xdr:col>67</xdr:col>
      <xdr:colOff>101600</xdr:colOff>
      <xdr:row>39</xdr:row>
      <xdr:rowOff>89544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7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80671</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76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23121</xdr:rowOff>
    </xdr:from>
    <xdr:to>
      <xdr:col>85</xdr:col>
      <xdr:colOff>127000</xdr:colOff>
      <xdr:row>78</xdr:row>
      <xdr:rowOff>64266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96221"/>
          <a:ext cx="838200" cy="4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18874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4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23121</xdr:rowOff>
    </xdr:from>
    <xdr:to>
      <xdr:col>81</xdr:col>
      <xdr:colOff>50800</xdr:colOff>
      <xdr:row>78</xdr:row>
      <xdr:rowOff>88509</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396221"/>
          <a:ext cx="889000" cy="6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88509</xdr:rowOff>
    </xdr:from>
    <xdr:to>
      <xdr:col>76</xdr:col>
      <xdr:colOff>114300</xdr:colOff>
      <xdr:row>78</xdr:row>
      <xdr:rowOff>100206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461609"/>
          <a:ext cx="8890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100206</xdr:rowOff>
    </xdr:from>
    <xdr:to>
      <xdr:col>71</xdr:col>
      <xdr:colOff>177800</xdr:colOff>
      <xdr:row>78</xdr:row>
      <xdr:rowOff>119287</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473306"/>
          <a:ext cx="889000" cy="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154759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168634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13466</xdr:rowOff>
    </xdr:from>
    <xdr:to>
      <xdr:col>85</xdr:col>
      <xdr:colOff>177800</xdr:colOff>
      <xdr:row>78</xdr:row>
      <xdr:rowOff>115066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99843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30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143771</xdr:rowOff>
    </xdr:from>
    <xdr:to>
      <xdr:col>81</xdr:col>
      <xdr:colOff>101600</xdr:colOff>
      <xdr:row>78</xdr:row>
      <xdr:rowOff>73921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65048</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343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37709</xdr:rowOff>
    </xdr:from>
    <xdr:to>
      <xdr:col>76</xdr:col>
      <xdr:colOff>165100</xdr:colOff>
      <xdr:row>78</xdr:row>
      <xdr:rowOff>139309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41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130436</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50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49406</xdr:rowOff>
    </xdr:from>
    <xdr:to>
      <xdr:col>72</xdr:col>
      <xdr:colOff>38100</xdr:colOff>
      <xdr:row>78</xdr:row>
      <xdr:rowOff>151006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42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142133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51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68487</xdr:rowOff>
    </xdr:from>
    <xdr:to>
      <xdr:col>67</xdr:col>
      <xdr:colOff>101600</xdr:colOff>
      <xdr:row>78</xdr:row>
      <xdr:rowOff>170087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4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161214</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53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96610</xdr:rowOff>
    </xdr:from>
    <xdr:to>
      <xdr:col>85</xdr:col>
      <xdr:colOff>127000</xdr:colOff>
      <xdr:row>98</xdr:row>
      <xdr:rowOff>112571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98710"/>
          <a:ext cx="838200" cy="1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33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51191</xdr:rowOff>
    </xdr:from>
    <xdr:to>
      <xdr:col>81</xdr:col>
      <xdr:colOff>50800</xdr:colOff>
      <xdr:row>98</xdr:row>
      <xdr:rowOff>112571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53291"/>
          <a:ext cx="889000" cy="61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104779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6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51191</xdr:rowOff>
    </xdr:from>
    <xdr:to>
      <xdr:col>76</xdr:col>
      <xdr:colOff>114300</xdr:colOff>
      <xdr:row>98</xdr:row>
      <xdr:rowOff>54189</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53291"/>
          <a:ext cx="889000" cy="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98644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57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54189</xdr:rowOff>
    </xdr:from>
    <xdr:to>
      <xdr:col>71</xdr:col>
      <xdr:colOff>177800</xdr:colOff>
      <xdr:row>98</xdr:row>
      <xdr:rowOff>106528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56289"/>
          <a:ext cx="889000" cy="5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85383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133452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45810</xdr:rowOff>
    </xdr:from>
    <xdr:to>
      <xdr:col>85</xdr:col>
      <xdr:colOff>177800</xdr:colOff>
      <xdr:row>98</xdr:row>
      <xdr:rowOff>147410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4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132187</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6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61771</xdr:rowOff>
    </xdr:from>
    <xdr:to>
      <xdr:col>81</xdr:col>
      <xdr:colOff>101600</xdr:colOff>
      <xdr:row>98</xdr:row>
      <xdr:rowOff>163371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6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154498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95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391</xdr:rowOff>
    </xdr:from>
    <xdr:to>
      <xdr:col>76</xdr:col>
      <xdr:colOff>165100</xdr:colOff>
      <xdr:row>98</xdr:row>
      <xdr:rowOff>101991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0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93118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9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3389</xdr:rowOff>
    </xdr:from>
    <xdr:to>
      <xdr:col>72</xdr:col>
      <xdr:colOff>38100</xdr:colOff>
      <xdr:row>98</xdr:row>
      <xdr:rowOff>104989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0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96116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9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55728</xdr:rowOff>
    </xdr:from>
    <xdr:to>
      <xdr:col>67</xdr:col>
      <xdr:colOff>101600</xdr:colOff>
      <xdr:row>98</xdr:row>
      <xdr:rowOff>157328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5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148455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95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96968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1323300" y="6783518"/>
          <a:ext cx="8382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46168</xdr:rowOff>
    </xdr:from>
    <xdr:to>
      <xdr:col>116</xdr:col>
      <xdr:colOff>114300</xdr:colOff>
      <xdr:row>39</xdr:row>
      <xdr:rowOff>147768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132545</xdr:rowOff>
    </xdr:from>
    <xdr:ext cx="378565"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76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125031</xdr:rowOff>
    </xdr:from>
    <xdr:to>
      <xdr:col>116</xdr:col>
      <xdr:colOff>63500</xdr:colOff>
      <xdr:row>58</xdr:row>
      <xdr:rowOff>126174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1323300" y="1006913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124130</xdr:rowOff>
    </xdr:from>
    <xdr:to>
      <xdr:col>111</xdr:col>
      <xdr:colOff>177800</xdr:colOff>
      <xdr:row>58</xdr:row>
      <xdr:rowOff>126174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068230"/>
          <a:ext cx="889000" cy="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124130</xdr:rowOff>
    </xdr:from>
    <xdr:to>
      <xdr:col>107</xdr:col>
      <xdr:colOff>50800</xdr:colOff>
      <xdr:row>58</xdr:row>
      <xdr:rowOff>139497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9545300" y="10068230"/>
          <a:ext cx="889000" cy="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159042</xdr:rowOff>
    </xdr:from>
    <xdr:to>
      <xdr:col>102</xdr:col>
      <xdr:colOff>114300</xdr:colOff>
      <xdr:row>58</xdr:row>
      <xdr:rowOff>139497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9931692"/>
          <a:ext cx="889000" cy="15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154436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1009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74231</xdr:rowOff>
    </xdr:from>
    <xdr:to>
      <xdr:col>116</xdr:col>
      <xdr:colOff>114300</xdr:colOff>
      <xdr:row>59</xdr:row>
      <xdr:rowOff>4381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01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31919</xdr:rowOff>
    </xdr:from>
    <xdr:ext cx="469744"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99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75374</xdr:rowOff>
    </xdr:from>
    <xdr:to>
      <xdr:col>112</xdr:col>
      <xdr:colOff>38100</xdr:colOff>
      <xdr:row>59</xdr:row>
      <xdr:rowOff>5524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1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168101</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088428" y="1011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73330</xdr:rowOff>
    </xdr:from>
    <xdr:to>
      <xdr:col>107</xdr:col>
      <xdr:colOff>101600</xdr:colOff>
      <xdr:row>59</xdr:row>
      <xdr:rowOff>3480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01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166057</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199428" y="1011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88697</xdr:rowOff>
    </xdr:from>
    <xdr:to>
      <xdr:col>102</xdr:col>
      <xdr:colOff>165100</xdr:colOff>
      <xdr:row>59</xdr:row>
      <xdr:rowOff>18847</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03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9974</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12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108242</xdr:rowOff>
    </xdr:from>
    <xdr:to>
      <xdr:col>98</xdr:col>
      <xdr:colOff>38100</xdr:colOff>
      <xdr:row>58</xdr:row>
      <xdr:rowOff>38392</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988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54919</xdr:rowOff>
    </xdr:from>
    <xdr:ext cx="534377"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389111" y="9656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96865</xdr:rowOff>
    </xdr:from>
    <xdr:to>
      <xdr:col>116</xdr:col>
      <xdr:colOff>63500</xdr:colOff>
      <xdr:row>77</xdr:row>
      <xdr:rowOff>98689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3298515"/>
          <a:ext cx="838200" cy="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68192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926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98689</xdr:rowOff>
    </xdr:from>
    <xdr:to>
      <xdr:col>111</xdr:col>
      <xdr:colOff>177800</xdr:colOff>
      <xdr:row>77</xdr:row>
      <xdr:rowOff>115382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300339"/>
          <a:ext cx="889000" cy="1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35476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2722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80904</xdr:rowOff>
    </xdr:from>
    <xdr:to>
      <xdr:col>107</xdr:col>
      <xdr:colOff>50800</xdr:colOff>
      <xdr:row>77</xdr:row>
      <xdr:rowOff>115382</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9545300" y="13282554"/>
          <a:ext cx="889000" cy="3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80904</xdr:rowOff>
    </xdr:from>
    <xdr:to>
      <xdr:col>102</xdr:col>
      <xdr:colOff>114300</xdr:colOff>
      <xdr:row>77</xdr:row>
      <xdr:rowOff>84232</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282554"/>
          <a:ext cx="889000" cy="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36020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46065</xdr:rowOff>
    </xdr:from>
    <xdr:to>
      <xdr:col>116</xdr:col>
      <xdr:colOff>114300</xdr:colOff>
      <xdr:row>77</xdr:row>
      <xdr:rowOff>147665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2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132442</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16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47889</xdr:rowOff>
    </xdr:from>
    <xdr:to>
      <xdr:col>112</xdr:col>
      <xdr:colOff>38100</xdr:colOff>
      <xdr:row>77</xdr:row>
      <xdr:rowOff>149489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24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140616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34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64582</xdr:rowOff>
    </xdr:from>
    <xdr:to>
      <xdr:col>107</xdr:col>
      <xdr:colOff>101600</xdr:colOff>
      <xdr:row>77</xdr:row>
      <xdr:rowOff>166182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26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157309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35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30104</xdr:rowOff>
    </xdr:from>
    <xdr:to>
      <xdr:col>102</xdr:col>
      <xdr:colOff>165100</xdr:colOff>
      <xdr:row>77</xdr:row>
      <xdr:rowOff>131704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23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122831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324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33432</xdr:rowOff>
    </xdr:from>
    <xdr:to>
      <xdr:col>98</xdr:col>
      <xdr:colOff>38100</xdr:colOff>
      <xdr:row>77</xdr:row>
      <xdr:rowOff>135032</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23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126159</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32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・歳出決算総額は住民一人当たり約</a:t>
          </a:r>
          <a:r>
            <a:rPr lang="en-US" altLang="ja-JP" sz="1100">
              <a:solidFill>
                <a:schemeClr val="dk1"/>
              </a:solidFill>
              <a:effectLst/>
              <a:latin typeface="+mn-lt"/>
              <a:ea typeface="+mn-ea"/>
              <a:cs typeface="+mn-cs"/>
            </a:rPr>
            <a:t>925,031</a:t>
          </a:r>
          <a:r>
            <a:rPr lang="ja-JP" altLang="ja-JP" sz="1100">
              <a:solidFill>
                <a:schemeClr val="dk1"/>
              </a:solidFill>
              <a:effectLst/>
              <a:latin typeface="+mn-lt"/>
              <a:ea typeface="+mn-ea"/>
              <a:cs typeface="+mn-cs"/>
            </a:rPr>
            <a:t>円（前年度比</a:t>
          </a:r>
          <a:r>
            <a:rPr lang="en-US" altLang="ja-JP" sz="1100">
              <a:solidFill>
                <a:schemeClr val="dk1"/>
              </a:solidFill>
              <a:effectLst/>
              <a:latin typeface="+mn-lt"/>
              <a:ea typeface="+mn-ea"/>
              <a:cs typeface="+mn-cs"/>
            </a:rPr>
            <a:t>29,734</a:t>
          </a:r>
          <a:r>
            <a:rPr lang="ja-JP" altLang="ja-JP" sz="1100">
              <a:solidFill>
                <a:schemeClr val="dk1"/>
              </a:solidFill>
              <a:effectLst/>
              <a:latin typeface="+mn-lt"/>
              <a:ea typeface="+mn-ea"/>
              <a:cs typeface="+mn-cs"/>
            </a:rPr>
            <a:t>円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％増）となっている。主な構成項目である人件費は住民一人当たり</a:t>
          </a:r>
          <a:r>
            <a:rPr lang="en-US" altLang="ja-JP" sz="1100">
              <a:solidFill>
                <a:schemeClr val="dk1"/>
              </a:solidFill>
              <a:effectLst/>
              <a:latin typeface="+mn-lt"/>
              <a:ea typeface="+mn-ea"/>
              <a:cs typeface="+mn-cs"/>
            </a:rPr>
            <a:t>158,222</a:t>
          </a:r>
          <a:r>
            <a:rPr lang="ja-JP" altLang="ja-JP" sz="1100">
              <a:solidFill>
                <a:schemeClr val="dk1"/>
              </a:solidFill>
              <a:effectLst/>
              <a:latin typeface="+mn-lt"/>
              <a:ea typeface="+mn-ea"/>
              <a:cs typeface="+mn-cs"/>
            </a:rPr>
            <a:t>円となっており、類似団体平均と比較して大幅に下回っているが年々増加傾向にある。増額している項目としては、物件費が前年度比で一人あたり</a:t>
          </a:r>
          <a:r>
            <a:rPr lang="en-US" altLang="ja-JP" sz="1100">
              <a:solidFill>
                <a:schemeClr val="dk1"/>
              </a:solidFill>
              <a:effectLst/>
              <a:latin typeface="+mn-lt"/>
              <a:ea typeface="+mn-ea"/>
              <a:cs typeface="+mn-cs"/>
            </a:rPr>
            <a:t>23,720</a:t>
          </a:r>
          <a:r>
            <a:rPr lang="ja-JP" altLang="ja-JP" sz="1100">
              <a:solidFill>
                <a:schemeClr val="dk1"/>
              </a:solidFill>
              <a:effectLst/>
              <a:latin typeface="+mn-lt"/>
              <a:ea typeface="+mn-ea"/>
              <a:cs typeface="+mn-cs"/>
            </a:rPr>
            <a:t>円（</a:t>
          </a:r>
          <a:r>
            <a:rPr lang="en-US" altLang="ja-JP" sz="1100">
              <a:solidFill>
                <a:schemeClr val="dk1"/>
              </a:solidFill>
              <a:effectLst/>
              <a:latin typeface="+mn-lt"/>
              <a:ea typeface="+mn-ea"/>
              <a:cs typeface="+mn-cs"/>
            </a:rPr>
            <a:t>17.8</a:t>
          </a:r>
          <a:r>
            <a:rPr lang="ja-JP" altLang="ja-JP" sz="1100">
              <a:solidFill>
                <a:schemeClr val="dk1"/>
              </a:solidFill>
              <a:effectLst/>
              <a:latin typeface="+mn-lt"/>
              <a:ea typeface="+mn-ea"/>
              <a:cs typeface="+mn-cs"/>
            </a:rPr>
            <a:t>％増）増、普通建設事業費（うち更新設備）が前年比で一人あたり</a:t>
          </a:r>
          <a:r>
            <a:rPr lang="en-US" altLang="ja-JP" sz="1100">
              <a:solidFill>
                <a:schemeClr val="dk1"/>
              </a:solidFill>
              <a:effectLst/>
              <a:latin typeface="+mn-lt"/>
              <a:ea typeface="+mn-ea"/>
              <a:cs typeface="+mn-cs"/>
            </a:rPr>
            <a:t>68,638</a:t>
          </a:r>
          <a:r>
            <a:rPr lang="ja-JP" altLang="ja-JP" sz="1100">
              <a:solidFill>
                <a:schemeClr val="dk1"/>
              </a:solidFill>
              <a:effectLst/>
              <a:latin typeface="+mn-lt"/>
              <a:ea typeface="+mn-ea"/>
              <a:cs typeface="+mn-cs"/>
            </a:rPr>
            <a:t>円（</a:t>
          </a:r>
          <a:r>
            <a:rPr lang="en-US" altLang="ja-JP" sz="1100">
              <a:solidFill>
                <a:schemeClr val="dk1"/>
              </a:solidFill>
              <a:effectLst/>
              <a:latin typeface="+mn-lt"/>
              <a:ea typeface="+mn-ea"/>
              <a:cs typeface="+mn-cs"/>
            </a:rPr>
            <a:t>49.06</a:t>
          </a:r>
          <a:r>
            <a:rPr lang="ja-JP" altLang="ja-JP" sz="1100">
              <a:solidFill>
                <a:schemeClr val="dk1"/>
              </a:solidFill>
              <a:effectLst/>
              <a:latin typeface="+mn-lt"/>
              <a:ea typeface="+mn-ea"/>
              <a:cs typeface="+mn-cs"/>
            </a:rPr>
            <a:t>％）増と、前年比伸び率が高い項目となっている。これについては学校管理費（小学校特別教室棟長寿命化工事）、ゼロカーボン推進事業（庁舎地域レジリエンス事業）の増加によるところが大きい。今後も公共施設の長寿命化事業は継続すると考えられるため、公共施設等総合管理計画に基づき、事業の取捨選択を徹底していくことで、事業費の減少を目指すこととしている。反面、減少項目としては公債費があり、公債費は前年度比で住民一人あたり</a:t>
          </a:r>
          <a:r>
            <a:rPr lang="en-US" altLang="ja-JP" sz="1100">
              <a:solidFill>
                <a:schemeClr val="dk1"/>
              </a:solidFill>
              <a:effectLst/>
              <a:latin typeface="+mn-lt"/>
              <a:ea typeface="+mn-ea"/>
              <a:cs typeface="+mn-cs"/>
            </a:rPr>
            <a:t>21,658</a:t>
          </a:r>
          <a:r>
            <a:rPr lang="ja-JP" altLang="ja-JP" sz="1100">
              <a:solidFill>
                <a:schemeClr val="dk1"/>
              </a:solidFill>
              <a:effectLst/>
              <a:latin typeface="+mn-lt"/>
              <a:ea typeface="+mn-ea"/>
              <a:cs typeface="+mn-cs"/>
            </a:rPr>
            <a:t>円（</a:t>
          </a:r>
          <a:r>
            <a:rPr lang="en-US" altLang="ja-JP" sz="1100">
              <a:solidFill>
                <a:schemeClr val="dk1"/>
              </a:solidFill>
              <a:effectLst/>
              <a:latin typeface="+mn-lt"/>
              <a:ea typeface="+mn-ea"/>
              <a:cs typeface="+mn-cs"/>
            </a:rPr>
            <a:t>21.34</a:t>
          </a:r>
          <a:r>
            <a:rPr lang="ja-JP" altLang="ja-JP" sz="1100">
              <a:solidFill>
                <a:schemeClr val="dk1"/>
              </a:solidFill>
              <a:effectLst/>
              <a:latin typeface="+mn-lt"/>
              <a:ea typeface="+mn-ea"/>
              <a:cs typeface="+mn-cs"/>
            </a:rPr>
            <a:t>）減少している。要因として令和５年度には公債費の繰上償還約</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億円（住民一人あたり</a:t>
          </a:r>
          <a:r>
            <a:rPr lang="en-US" altLang="ja-JP" sz="1100">
              <a:solidFill>
                <a:schemeClr val="dk1"/>
              </a:solidFill>
              <a:effectLst/>
              <a:latin typeface="+mn-lt"/>
              <a:ea typeface="+mn-ea"/>
              <a:cs typeface="+mn-cs"/>
            </a:rPr>
            <a:t>29,430</a:t>
          </a:r>
          <a:r>
            <a:rPr lang="ja-JP" altLang="ja-JP" sz="1100">
              <a:solidFill>
                <a:schemeClr val="dk1"/>
              </a:solidFill>
              <a:effectLst/>
              <a:latin typeface="+mn-lt"/>
              <a:ea typeface="+mn-ea"/>
              <a:cs typeface="+mn-cs"/>
            </a:rPr>
            <a:t>円）を実施したためである。</a:t>
          </a:r>
        </a:p>
        <a:p>
          <a:r>
            <a:rPr lang="ja-JP" altLang="en-US" sz="1400">
              <a:effectLst/>
            </a:rPr>
            <a:t>　</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長野県朝日村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4,263
4,203
70.62
4,132,850
3,943,407
156,457
2,617,474
2,505,090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147853</xdr:rowOff>
    </xdr:from>
    <xdr:to>
      <xdr:col>24</xdr:col>
      <xdr:colOff>63500</xdr:colOff>
      <xdr:row>37</xdr:row>
      <xdr:rowOff>163437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91503"/>
          <a:ext cx="838200" cy="1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161917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6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159455</xdr:rowOff>
    </xdr:from>
    <xdr:to>
      <xdr:col>19</xdr:col>
      <xdr:colOff>177800</xdr:colOff>
      <xdr:row>37</xdr:row>
      <xdr:rowOff>163437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03105"/>
          <a:ext cx="8890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106500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159455</xdr:rowOff>
    </xdr:from>
    <xdr:to>
      <xdr:col>15</xdr:col>
      <xdr:colOff>50800</xdr:colOff>
      <xdr:row>38</xdr:row>
      <xdr:rowOff>978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503105"/>
          <a:ext cx="889000" cy="1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978</xdr:rowOff>
    </xdr:from>
    <xdr:to>
      <xdr:col>10</xdr:col>
      <xdr:colOff>114300</xdr:colOff>
      <xdr:row>38</xdr:row>
      <xdr:rowOff>1588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516078"/>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125417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97053</xdr:rowOff>
    </xdr:from>
    <xdr:to>
      <xdr:col>24</xdr:col>
      <xdr:colOff>114300</xdr:colOff>
      <xdr:row>38</xdr:row>
      <xdr:rowOff>27203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11980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112636</xdr:rowOff>
    </xdr:from>
    <xdr:to>
      <xdr:col>20</xdr:col>
      <xdr:colOff>38100</xdr:colOff>
      <xdr:row>38</xdr:row>
      <xdr:rowOff>42787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56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33914</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4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108655</xdr:rowOff>
    </xdr:from>
    <xdr:to>
      <xdr:col>15</xdr:col>
      <xdr:colOff>101600</xdr:colOff>
      <xdr:row>38</xdr:row>
      <xdr:rowOff>38805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5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29932</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4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121628</xdr:rowOff>
    </xdr:from>
    <xdr:to>
      <xdr:col>10</xdr:col>
      <xdr:colOff>165100</xdr:colOff>
      <xdr:row>38</xdr:row>
      <xdr:rowOff>51778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6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42905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5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122238</xdr:rowOff>
    </xdr:from>
    <xdr:to>
      <xdr:col>6</xdr:col>
      <xdr:colOff>38100</xdr:colOff>
      <xdr:row>38</xdr:row>
      <xdr:rowOff>52388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43515</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5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38391</xdr:rowOff>
    </xdr:from>
    <xdr:to>
      <xdr:col>24</xdr:col>
      <xdr:colOff>63500</xdr:colOff>
      <xdr:row>58</xdr:row>
      <xdr:rowOff>79484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82491"/>
          <a:ext cx="838200" cy="4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103674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04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42126</xdr:rowOff>
    </xdr:from>
    <xdr:to>
      <xdr:col>19</xdr:col>
      <xdr:colOff>177800</xdr:colOff>
      <xdr:row>58</xdr:row>
      <xdr:rowOff>79484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86226"/>
          <a:ext cx="889000" cy="3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42461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43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42126</xdr:rowOff>
    </xdr:from>
    <xdr:to>
      <xdr:col>15</xdr:col>
      <xdr:colOff>50800</xdr:colOff>
      <xdr:row>58</xdr:row>
      <xdr:rowOff>48185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86226"/>
          <a:ext cx="8890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33185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3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24433</xdr:rowOff>
    </xdr:from>
    <xdr:to>
      <xdr:col>10</xdr:col>
      <xdr:colOff>114300</xdr:colOff>
      <xdr:row>58</xdr:row>
      <xdr:rowOff>48185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68533"/>
          <a:ext cx="889000" cy="2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38051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3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159041</xdr:rowOff>
    </xdr:from>
    <xdr:to>
      <xdr:col>24</xdr:col>
      <xdr:colOff>114300</xdr:colOff>
      <xdr:row>58</xdr:row>
      <xdr:rowOff>89191</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3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73968</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46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28684</xdr:rowOff>
    </xdr:from>
    <xdr:to>
      <xdr:col>20</xdr:col>
      <xdr:colOff>38100</xdr:colOff>
      <xdr:row>58</xdr:row>
      <xdr:rowOff>130284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7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121411</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6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162776</xdr:rowOff>
    </xdr:from>
    <xdr:to>
      <xdr:col>15</xdr:col>
      <xdr:colOff>101600</xdr:colOff>
      <xdr:row>58</xdr:row>
      <xdr:rowOff>92926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3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84053</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28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168835</xdr:rowOff>
    </xdr:from>
    <xdr:to>
      <xdr:col>10</xdr:col>
      <xdr:colOff>165100</xdr:colOff>
      <xdr:row>58</xdr:row>
      <xdr:rowOff>98985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4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90112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3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145083</xdr:rowOff>
    </xdr:from>
    <xdr:to>
      <xdr:col>6</xdr:col>
      <xdr:colOff>38100</xdr:colOff>
      <xdr:row>58</xdr:row>
      <xdr:rowOff>75233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1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66360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1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150656</xdr:rowOff>
    </xdr:from>
    <xdr:to>
      <xdr:col>24</xdr:col>
      <xdr:colOff>63500</xdr:colOff>
      <xdr:row>78</xdr:row>
      <xdr:rowOff>34283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52306"/>
          <a:ext cx="838200" cy="5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149724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37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34283</xdr:rowOff>
    </xdr:from>
    <xdr:to>
      <xdr:col>19</xdr:col>
      <xdr:colOff>177800</xdr:colOff>
      <xdr:row>78</xdr:row>
      <xdr:rowOff>69252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407383"/>
          <a:ext cx="889000" cy="3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115698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02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19917</xdr:rowOff>
    </xdr:from>
    <xdr:to>
      <xdr:col>15</xdr:col>
      <xdr:colOff>50800</xdr:colOff>
      <xdr:row>78</xdr:row>
      <xdr:rowOff>69252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393017"/>
          <a:ext cx="889000" cy="49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12645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19917</xdr:rowOff>
    </xdr:from>
    <xdr:to>
      <xdr:col>10</xdr:col>
      <xdr:colOff>114300</xdr:colOff>
      <xdr:row>78</xdr:row>
      <xdr:rowOff>103944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93017"/>
          <a:ext cx="889000" cy="8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167002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99856</xdr:rowOff>
    </xdr:from>
    <xdr:to>
      <xdr:col>24</xdr:col>
      <xdr:colOff>114300</xdr:colOff>
      <xdr:row>78</xdr:row>
      <xdr:rowOff>30006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30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14783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16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154933</xdr:rowOff>
    </xdr:from>
    <xdr:to>
      <xdr:col>20</xdr:col>
      <xdr:colOff>38100</xdr:colOff>
      <xdr:row>78</xdr:row>
      <xdr:rowOff>85083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76210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4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18452</xdr:rowOff>
    </xdr:from>
    <xdr:to>
      <xdr:col>15</xdr:col>
      <xdr:colOff>101600</xdr:colOff>
      <xdr:row>78</xdr:row>
      <xdr:rowOff>120052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9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111179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84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140567</xdr:rowOff>
    </xdr:from>
    <xdr:to>
      <xdr:col>10</xdr:col>
      <xdr:colOff>165100</xdr:colOff>
      <xdr:row>78</xdr:row>
      <xdr:rowOff>70717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4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61844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3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53144</xdr:rowOff>
    </xdr:from>
    <xdr:to>
      <xdr:col>6</xdr:col>
      <xdr:colOff>38100</xdr:colOff>
      <xdr:row>78</xdr:row>
      <xdr:rowOff>154744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2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145871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18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128191</xdr:rowOff>
    </xdr:from>
    <xdr:to>
      <xdr:col>24</xdr:col>
      <xdr:colOff>63500</xdr:colOff>
      <xdr:row>98</xdr:row>
      <xdr:rowOff>138019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930291"/>
          <a:ext cx="838200" cy="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133379</xdr:rowOff>
    </xdr:from>
    <xdr:to>
      <xdr:col>19</xdr:col>
      <xdr:colOff>177800</xdr:colOff>
      <xdr:row>98</xdr:row>
      <xdr:rowOff>138019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935479"/>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133379</xdr:rowOff>
    </xdr:from>
    <xdr:to>
      <xdr:col>15</xdr:col>
      <xdr:colOff>50800</xdr:colOff>
      <xdr:row>98</xdr:row>
      <xdr:rowOff>133508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935479"/>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133508</xdr:rowOff>
    </xdr:from>
    <xdr:to>
      <xdr:col>10</xdr:col>
      <xdr:colOff>114300</xdr:colOff>
      <xdr:row>98</xdr:row>
      <xdr:rowOff>145011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935608"/>
          <a:ext cx="889000" cy="1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41563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77391</xdr:rowOff>
    </xdr:from>
    <xdr:to>
      <xdr:col>24</xdr:col>
      <xdr:colOff>114300</xdr:colOff>
      <xdr:row>99</xdr:row>
      <xdr:rowOff>7541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7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163768</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9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87219</xdr:rowOff>
    </xdr:from>
    <xdr:to>
      <xdr:col>20</xdr:col>
      <xdr:colOff>38100</xdr:colOff>
      <xdr:row>99</xdr:row>
      <xdr:rowOff>17369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8496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8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82579</xdr:rowOff>
    </xdr:from>
    <xdr:to>
      <xdr:col>15</xdr:col>
      <xdr:colOff>101600</xdr:colOff>
      <xdr:row>99</xdr:row>
      <xdr:rowOff>12729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8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3856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7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82708</xdr:rowOff>
    </xdr:from>
    <xdr:to>
      <xdr:col>10</xdr:col>
      <xdr:colOff>165100</xdr:colOff>
      <xdr:row>99</xdr:row>
      <xdr:rowOff>12858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8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3985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7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94211</xdr:rowOff>
    </xdr:from>
    <xdr:to>
      <xdr:col>6</xdr:col>
      <xdr:colOff>38100</xdr:colOff>
      <xdr:row>99</xdr:row>
      <xdr:rowOff>24361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9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15488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8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59436</xdr:rowOff>
    </xdr:from>
    <xdr:to>
      <xdr:col>55</xdr:col>
      <xdr:colOff>0</xdr:colOff>
      <xdr:row>37</xdr:row>
      <xdr:rowOff>63500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03086"/>
          <a:ext cx="8382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46880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561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63500</xdr:rowOff>
    </xdr:from>
    <xdr:to>
      <xdr:col>50</xdr:col>
      <xdr:colOff>114300</xdr:colOff>
      <xdr:row>37</xdr:row>
      <xdr:rowOff>66675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407150"/>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1668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688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143002</xdr:rowOff>
    </xdr:from>
    <xdr:to>
      <xdr:col>45</xdr:col>
      <xdr:colOff>177800</xdr:colOff>
      <xdr:row>37</xdr:row>
      <xdr:rowOff>66675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5115052"/>
          <a:ext cx="889000" cy="129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3954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69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143002</xdr:rowOff>
    </xdr:from>
    <xdr:to>
      <xdr:col>41</xdr:col>
      <xdr:colOff>50800</xdr:colOff>
      <xdr:row>37</xdr:row>
      <xdr:rowOff>74041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5115052"/>
          <a:ext cx="889000" cy="130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168165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683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164990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8636</xdr:rowOff>
    </xdr:from>
    <xdr:to>
      <xdr:col>55</xdr:col>
      <xdr:colOff>50800</xdr:colOff>
      <xdr:row>37</xdr:row>
      <xdr:rowOff>110236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3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31513</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12700</xdr:rowOff>
    </xdr:from>
    <xdr:to>
      <xdr:col>50</xdr:col>
      <xdr:colOff>165100</xdr:colOff>
      <xdr:row>37</xdr:row>
      <xdr:rowOff>114300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3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130827</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13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15875</xdr:rowOff>
    </xdr:from>
    <xdr:to>
      <xdr:col>46</xdr:col>
      <xdr:colOff>38100</xdr:colOff>
      <xdr:row>37</xdr:row>
      <xdr:rowOff>117475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134002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613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92202</xdr:rowOff>
    </xdr:from>
    <xdr:to>
      <xdr:col>41</xdr:col>
      <xdr:colOff>101600</xdr:colOff>
      <xdr:row>30</xdr:row>
      <xdr:rowOff>22352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506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28</xdr:row>
      <xdr:rowOff>38879</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594111" y="483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23241</xdr:rowOff>
    </xdr:from>
    <xdr:to>
      <xdr:col>36</xdr:col>
      <xdr:colOff>165100</xdr:colOff>
      <xdr:row>37</xdr:row>
      <xdr:rowOff>124841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6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141368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14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132490</xdr:rowOff>
    </xdr:from>
    <xdr:to>
      <xdr:col>55</xdr:col>
      <xdr:colOff>0</xdr:colOff>
      <xdr:row>58</xdr:row>
      <xdr:rowOff>154694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76590"/>
          <a:ext cx="838200" cy="2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132490</xdr:rowOff>
    </xdr:from>
    <xdr:to>
      <xdr:col>50</xdr:col>
      <xdr:colOff>114300</xdr:colOff>
      <xdr:row>58</xdr:row>
      <xdr:rowOff>160383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76590"/>
          <a:ext cx="889000" cy="2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160383</xdr:rowOff>
    </xdr:from>
    <xdr:to>
      <xdr:col>45</xdr:col>
      <xdr:colOff>177800</xdr:colOff>
      <xdr:row>58</xdr:row>
      <xdr:rowOff>169239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104483"/>
          <a:ext cx="889000" cy="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166767</xdr:rowOff>
    </xdr:from>
    <xdr:to>
      <xdr:col>41</xdr:col>
      <xdr:colOff>50800</xdr:colOff>
      <xdr:row>58</xdr:row>
      <xdr:rowOff>169239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110867"/>
          <a:ext cx="889000" cy="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80039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103894</xdr:rowOff>
    </xdr:from>
    <xdr:to>
      <xdr:col>55</xdr:col>
      <xdr:colOff>50800</xdr:colOff>
      <xdr:row>59</xdr:row>
      <xdr:rowOff>34044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4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18821</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6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81690</xdr:rowOff>
    </xdr:from>
    <xdr:to>
      <xdr:col>50</xdr:col>
      <xdr:colOff>165100</xdr:colOff>
      <xdr:row>59</xdr:row>
      <xdr:rowOff>11840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2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2967</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1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109583</xdr:rowOff>
    </xdr:from>
    <xdr:to>
      <xdr:col>46</xdr:col>
      <xdr:colOff>38100</xdr:colOff>
      <xdr:row>59</xdr:row>
      <xdr:rowOff>39733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5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30860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4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118439</xdr:rowOff>
    </xdr:from>
    <xdr:to>
      <xdr:col>41</xdr:col>
      <xdr:colOff>101600</xdr:colOff>
      <xdr:row>59</xdr:row>
      <xdr:rowOff>48589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6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39716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15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115967</xdr:rowOff>
    </xdr:from>
    <xdr:to>
      <xdr:col>36</xdr:col>
      <xdr:colOff>165100</xdr:colOff>
      <xdr:row>59</xdr:row>
      <xdr:rowOff>46117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6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37244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1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119438</xdr:rowOff>
    </xdr:from>
    <xdr:to>
      <xdr:col>55</xdr:col>
      <xdr:colOff>0</xdr:colOff>
      <xdr:row>78</xdr:row>
      <xdr:rowOff>135403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92538"/>
          <a:ext cx="838200" cy="1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111343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57449</xdr:rowOff>
    </xdr:from>
    <xdr:to>
      <xdr:col>50</xdr:col>
      <xdr:colOff>114300</xdr:colOff>
      <xdr:row>78</xdr:row>
      <xdr:rowOff>119438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30549"/>
          <a:ext cx="889000" cy="6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57449</xdr:rowOff>
    </xdr:from>
    <xdr:to>
      <xdr:col>45</xdr:col>
      <xdr:colOff>177800</xdr:colOff>
      <xdr:row>78</xdr:row>
      <xdr:rowOff>63884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30549"/>
          <a:ext cx="889000" cy="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7658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63884</xdr:rowOff>
    </xdr:from>
    <xdr:to>
      <xdr:col>41</xdr:col>
      <xdr:colOff>50800</xdr:colOff>
      <xdr:row>78</xdr:row>
      <xdr:rowOff>83327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36984"/>
          <a:ext cx="889000" cy="1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39257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26695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84603</xdr:rowOff>
    </xdr:from>
    <xdr:to>
      <xdr:col>55</xdr:col>
      <xdr:colOff>50800</xdr:colOff>
      <xdr:row>79</xdr:row>
      <xdr:rowOff>14753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5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170980</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7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68638</xdr:rowOff>
    </xdr:from>
    <xdr:to>
      <xdr:col>50</xdr:col>
      <xdr:colOff>165100</xdr:colOff>
      <xdr:row>78</xdr:row>
      <xdr:rowOff>170238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4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161365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3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6649</xdr:rowOff>
    </xdr:from>
    <xdr:to>
      <xdr:col>46</xdr:col>
      <xdr:colOff>38100</xdr:colOff>
      <xdr:row>78</xdr:row>
      <xdr:rowOff>108249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99376</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7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13084</xdr:rowOff>
    </xdr:from>
    <xdr:to>
      <xdr:col>41</xdr:col>
      <xdr:colOff>101600</xdr:colOff>
      <xdr:row>78</xdr:row>
      <xdr:rowOff>114684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8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105811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47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32527</xdr:rowOff>
    </xdr:from>
    <xdr:to>
      <xdr:col>36</xdr:col>
      <xdr:colOff>165100</xdr:colOff>
      <xdr:row>78</xdr:row>
      <xdr:rowOff>134127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0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125254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49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75628</xdr:rowOff>
    </xdr:from>
    <xdr:to>
      <xdr:col>55</xdr:col>
      <xdr:colOff>0</xdr:colOff>
      <xdr:row>98</xdr:row>
      <xdr:rowOff>95724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877728"/>
          <a:ext cx="838200" cy="2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111527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70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44890</xdr:rowOff>
    </xdr:from>
    <xdr:to>
      <xdr:col>50</xdr:col>
      <xdr:colOff>114300</xdr:colOff>
      <xdr:row>98</xdr:row>
      <xdr:rowOff>95724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846990"/>
          <a:ext cx="889000" cy="50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44890</xdr:rowOff>
    </xdr:from>
    <xdr:to>
      <xdr:col>45</xdr:col>
      <xdr:colOff>177800</xdr:colOff>
      <xdr:row>98</xdr:row>
      <xdr:rowOff>171194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46990"/>
          <a:ext cx="889000" cy="12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62510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53265</xdr:rowOff>
    </xdr:from>
    <xdr:to>
      <xdr:col>41</xdr:col>
      <xdr:colOff>50800</xdr:colOff>
      <xdr:row>98</xdr:row>
      <xdr:rowOff>171194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55365"/>
          <a:ext cx="889000" cy="11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24828</xdr:rowOff>
    </xdr:from>
    <xdr:to>
      <xdr:col>55</xdr:col>
      <xdr:colOff>50800</xdr:colOff>
      <xdr:row>98</xdr:row>
      <xdr:rowOff>126428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2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111205</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41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44924</xdr:rowOff>
    </xdr:from>
    <xdr:to>
      <xdr:col>50</xdr:col>
      <xdr:colOff>165100</xdr:colOff>
      <xdr:row>98</xdr:row>
      <xdr:rowOff>146524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84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137651</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93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165540</xdr:rowOff>
    </xdr:from>
    <xdr:to>
      <xdr:col>46</xdr:col>
      <xdr:colOff>38100</xdr:colOff>
      <xdr:row>98</xdr:row>
      <xdr:rowOff>95690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9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86817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888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120394</xdr:rowOff>
    </xdr:from>
    <xdr:to>
      <xdr:col>41</xdr:col>
      <xdr:colOff>101600</xdr:colOff>
      <xdr:row>99</xdr:row>
      <xdr:rowOff>50544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9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41671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701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2465</xdr:rowOff>
    </xdr:from>
    <xdr:to>
      <xdr:col>36</xdr:col>
      <xdr:colOff>165100</xdr:colOff>
      <xdr:row>98</xdr:row>
      <xdr:rowOff>104065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0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95192</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897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27858</xdr:rowOff>
    </xdr:from>
    <xdr:to>
      <xdr:col>85</xdr:col>
      <xdr:colOff>127000</xdr:colOff>
      <xdr:row>38</xdr:row>
      <xdr:rowOff>32152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371508"/>
          <a:ext cx="838200" cy="17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109160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1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27858</xdr:rowOff>
    </xdr:from>
    <xdr:to>
      <xdr:col>81</xdr:col>
      <xdr:colOff>50800</xdr:colOff>
      <xdr:row>38</xdr:row>
      <xdr:rowOff>67470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371508"/>
          <a:ext cx="889000" cy="21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32317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54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17216</xdr:rowOff>
    </xdr:from>
    <xdr:to>
      <xdr:col>76</xdr:col>
      <xdr:colOff>114300</xdr:colOff>
      <xdr:row>38</xdr:row>
      <xdr:rowOff>67470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32316"/>
          <a:ext cx="889000" cy="5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63321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3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166538</xdr:rowOff>
    </xdr:from>
    <xdr:to>
      <xdr:col>71</xdr:col>
      <xdr:colOff>177800</xdr:colOff>
      <xdr:row>38</xdr:row>
      <xdr:rowOff>17216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10188"/>
          <a:ext cx="889000" cy="2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152801</xdr:rowOff>
    </xdr:from>
    <xdr:to>
      <xdr:col>85</xdr:col>
      <xdr:colOff>177800</xdr:colOff>
      <xdr:row>38</xdr:row>
      <xdr:rowOff>82952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964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131229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7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148508</xdr:rowOff>
    </xdr:from>
    <xdr:to>
      <xdr:col>81</xdr:col>
      <xdr:colOff>101600</xdr:colOff>
      <xdr:row>37</xdr:row>
      <xdr:rowOff>78658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2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95185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09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16670</xdr:rowOff>
    </xdr:from>
    <xdr:to>
      <xdr:col>76</xdr:col>
      <xdr:colOff>165100</xdr:colOff>
      <xdr:row>38</xdr:row>
      <xdr:rowOff>118270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3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109397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2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137866</xdr:rowOff>
    </xdr:from>
    <xdr:to>
      <xdr:col>72</xdr:col>
      <xdr:colOff>38100</xdr:colOff>
      <xdr:row>38</xdr:row>
      <xdr:rowOff>68016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8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59143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7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115738</xdr:rowOff>
    </xdr:from>
    <xdr:to>
      <xdr:col>67</xdr:col>
      <xdr:colOff>101600</xdr:colOff>
      <xdr:row>38</xdr:row>
      <xdr:rowOff>45887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593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37015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5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37406</xdr:rowOff>
    </xdr:from>
    <xdr:to>
      <xdr:col>85</xdr:col>
      <xdr:colOff>127000</xdr:colOff>
      <xdr:row>58</xdr:row>
      <xdr:rowOff>47086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981506"/>
          <a:ext cx="838200" cy="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37406</xdr:rowOff>
    </xdr:from>
    <xdr:to>
      <xdr:col>81</xdr:col>
      <xdr:colOff>50800</xdr:colOff>
      <xdr:row>58</xdr:row>
      <xdr:rowOff>144471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981506"/>
          <a:ext cx="889000" cy="10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83014</xdr:rowOff>
    </xdr:from>
    <xdr:to>
      <xdr:col>76</xdr:col>
      <xdr:colOff>114300</xdr:colOff>
      <xdr:row>58</xdr:row>
      <xdr:rowOff>144471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10027114"/>
          <a:ext cx="889000" cy="6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83014</xdr:rowOff>
    </xdr:from>
    <xdr:to>
      <xdr:col>71</xdr:col>
      <xdr:colOff>177800</xdr:colOff>
      <xdr:row>58</xdr:row>
      <xdr:rowOff>128073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10027114"/>
          <a:ext cx="889000" cy="4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167736</xdr:rowOff>
    </xdr:from>
    <xdr:to>
      <xdr:col>85</xdr:col>
      <xdr:colOff>177800</xdr:colOff>
      <xdr:row>58</xdr:row>
      <xdr:rowOff>97886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94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87498</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860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158056</xdr:rowOff>
    </xdr:from>
    <xdr:to>
      <xdr:col>81</xdr:col>
      <xdr:colOff>101600</xdr:colOff>
      <xdr:row>58</xdr:row>
      <xdr:rowOff>88206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3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79333</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1002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93671</xdr:rowOff>
    </xdr:from>
    <xdr:to>
      <xdr:col>76</xdr:col>
      <xdr:colOff>165100</xdr:colOff>
      <xdr:row>59</xdr:row>
      <xdr:rowOff>23821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1003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14948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1013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32214</xdr:rowOff>
    </xdr:from>
    <xdr:to>
      <xdr:col>72</xdr:col>
      <xdr:colOff>38100</xdr:colOff>
      <xdr:row>58</xdr:row>
      <xdr:rowOff>133814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7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124941</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10069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77273</xdr:rowOff>
    </xdr:from>
    <xdr:to>
      <xdr:col>67</xdr:col>
      <xdr:colOff>101600</xdr:colOff>
      <xdr:row>59</xdr:row>
      <xdr:rowOff>7423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1002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170000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1011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159707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1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43470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8020"/>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79224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28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41171</xdr:rowOff>
    </xdr:from>
    <xdr:to>
      <xdr:col>76</xdr:col>
      <xdr:colOff>114300</xdr:colOff>
      <xdr:row>79</xdr:row>
      <xdr:rowOff>43470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5721"/>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38743</xdr:rowOff>
    </xdr:from>
    <xdr:to>
      <xdr:col>71</xdr:col>
      <xdr:colOff>177800</xdr:colOff>
      <xdr:row>79</xdr:row>
      <xdr:rowOff>41171</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3293"/>
          <a:ext cx="889000" cy="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79779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81822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115258</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8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164120</xdr:rowOff>
    </xdr:from>
    <xdr:to>
      <xdr:col>76</xdr:col>
      <xdr:colOff>165100</xdr:colOff>
      <xdr:row>79</xdr:row>
      <xdr:rowOff>94270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85397</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629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161821</xdr:rowOff>
    </xdr:from>
    <xdr:to>
      <xdr:col>72</xdr:col>
      <xdr:colOff>38100</xdr:colOff>
      <xdr:row>79</xdr:row>
      <xdr:rowOff>91971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83098</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62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159393</xdr:rowOff>
    </xdr:from>
    <xdr:to>
      <xdr:col>67</xdr:col>
      <xdr:colOff>101600</xdr:colOff>
      <xdr:row>79</xdr:row>
      <xdr:rowOff>89543</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80670</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2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23121</xdr:rowOff>
    </xdr:from>
    <xdr:to>
      <xdr:col>85</xdr:col>
      <xdr:colOff>127000</xdr:colOff>
      <xdr:row>98</xdr:row>
      <xdr:rowOff>64266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825221"/>
          <a:ext cx="838200" cy="4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18873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78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23121</xdr:rowOff>
    </xdr:from>
    <xdr:to>
      <xdr:col>81</xdr:col>
      <xdr:colOff>50800</xdr:colOff>
      <xdr:row>98</xdr:row>
      <xdr:rowOff>88509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25221"/>
          <a:ext cx="889000" cy="6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88509</xdr:rowOff>
    </xdr:from>
    <xdr:to>
      <xdr:col>76</xdr:col>
      <xdr:colOff>114300</xdr:colOff>
      <xdr:row>98</xdr:row>
      <xdr:rowOff>100206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890609"/>
          <a:ext cx="8890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100206</xdr:rowOff>
    </xdr:from>
    <xdr:to>
      <xdr:col>71</xdr:col>
      <xdr:colOff>177800</xdr:colOff>
      <xdr:row>98</xdr:row>
      <xdr:rowOff>119287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902306"/>
          <a:ext cx="889000" cy="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154756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168634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13466</xdr:rowOff>
    </xdr:from>
    <xdr:to>
      <xdr:col>85</xdr:col>
      <xdr:colOff>177800</xdr:colOff>
      <xdr:row>98</xdr:row>
      <xdr:rowOff>115066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81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99843</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3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143771</xdr:rowOff>
    </xdr:from>
    <xdr:to>
      <xdr:col>81</xdr:col>
      <xdr:colOff>101600</xdr:colOff>
      <xdr:row>98</xdr:row>
      <xdr:rowOff>73921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65048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6867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37709</xdr:rowOff>
    </xdr:from>
    <xdr:to>
      <xdr:col>76</xdr:col>
      <xdr:colOff>165100</xdr:colOff>
      <xdr:row>98</xdr:row>
      <xdr:rowOff>139309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3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130436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93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49406</xdr:rowOff>
    </xdr:from>
    <xdr:to>
      <xdr:col>72</xdr:col>
      <xdr:colOff>38100</xdr:colOff>
      <xdr:row>98</xdr:row>
      <xdr:rowOff>151006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5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142133</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94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68487</xdr:rowOff>
    </xdr:from>
    <xdr:to>
      <xdr:col>67</xdr:col>
      <xdr:colOff>101600</xdr:colOff>
      <xdr:row>98</xdr:row>
      <xdr:rowOff>170087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7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161214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96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indent="152400" algn="just">
            <a:buNone/>
          </a:pPr>
          <a:r>
            <a:rPr lang="ja-JP"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全国・県・類似団体の平均値を全体的に上回るものとして労働費がある。令和６年度は</a:t>
          </a:r>
          <a:r>
            <a:rPr lang="en-US"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2,582</a:t>
          </a:r>
          <a:r>
            <a:rPr lang="ja-JP"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千円（類似団体平均との差</a:t>
          </a:r>
          <a:r>
            <a:rPr lang="en-US"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1,821</a:t>
          </a:r>
          <a:r>
            <a:rPr lang="ja-JP"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千円）となっており、これは勤労者福祉資金融資制度預託金を毎年経常していることによる。また令和３年度に突出している理由として、地方創生テレワーク交付金事業によるテレワーク事業補助金の実施によるものである。</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indent="152400" algn="just">
            <a:buNone/>
          </a:pPr>
          <a:r>
            <a:rPr lang="ja-JP"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消防費・教育費について、どちらも令和４年度まで類似団体平均を下回っており、令和５年度にハード事業の実施により上昇しているが、令和６年度には平均以下に落ち着いている。公債費・農林水産業費についても令和５年度には、類似団体平均以下で大きく上昇しているが、令和６年度には落ち着いている。総務費・民生費・衛生費については、臨時的な増減を除き微増傾向にある。土木費については、投資的経費（建設事業）の実施状況により増減を繰り返している。</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buNone/>
          </a:pPr>
          <a:r>
            <a:rPr lang="ja-JP" altLang="ja-JP" sz="1100" kern="100">
              <a:effectLst/>
              <a:latin typeface="游明朝" panose="02020400000000000000" pitchFamily="18" charset="-128"/>
              <a:ea typeface="ＭＳ Ｐ明朝" panose="02020600040205080304" pitchFamily="18" charset="-128"/>
              <a:cs typeface="Times New Roman" panose="02020603050405020304" pitchFamily="18" charset="0"/>
            </a:rPr>
            <a:t>　全体的に、今後も継続して施設・設備の更新、長寿命化による事業費の増加が見込まれるため注視が必要である。同様に、公共施設の長寿命化事業等により多額の地方債借入がここ数年続いており、公債費が増加傾向にあるため、こちらについても実質公債費比率等の数値をみながらコントロールをしていく必要がある。</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長野県朝日村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財政調整基金残高は、適切な財源の確保と歳出の精査により、新たに約1.</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億円の積立てを行った。実質収支比率については、昨年度比でほぼ横ばいとなっているが、望ましいとされる標準財政規模の5％を越えてしまったため、改めて年度末の事業費精査を実施する必要がある。実質単年度収支比率については、前年度比で標準財政規模が横這いであるのに対し、実質単年度収支が減少傾向にあるため比率としては減少している。</a:t>
          </a:r>
          <a:endParaRPr lang="ja-JP" altLang="ja-JP" sz="1400">
            <a:effectLst/>
          </a:endParaRPr>
        </a:p>
        <a:p>
          <a:r>
            <a:rPr kumimoji="1" lang="ja-JP" altLang="ja-JP" sz="1100">
              <a:solidFill>
                <a:schemeClr val="dk1"/>
              </a:solidFill>
              <a:effectLst/>
              <a:latin typeface="+mn-lt"/>
              <a:ea typeface="+mn-ea"/>
              <a:cs typeface="+mn-cs"/>
            </a:rPr>
            <a:t>　今後も、事務事業の見直しなど歳出の合理化等を推進し、健全な行財政運営に努めていく。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長野県朝日村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全会計とも毎年度黒字となっている。引き続き、</a:t>
          </a:r>
          <a:r>
            <a:rPr lang="ja-JP" altLang="ja-JP" sz="1100" b="0" i="0" baseline="0">
              <a:solidFill>
                <a:schemeClr val="dk1"/>
              </a:solidFill>
              <a:effectLst/>
              <a:latin typeface="+mn-lt"/>
              <a:ea typeface="+mn-ea"/>
              <a:cs typeface="+mn-cs"/>
            </a:rPr>
            <a:t>持続的な経財政運営の健全化を図ることとしている。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topLeftCell="AH1" zoomScale="120" zoomScaleNormal="120" workbookViewId="0">
      <selection activeCell="BG33" sqref="BG33:BU33"/>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4132850</v>
      </c>
      <c r="BO4" s="449"/>
      <c r="BP4" s="449"/>
      <c r="BQ4" s="449"/>
      <c r="BR4" s="449"/>
      <c r="BS4" s="449"/>
      <c r="BT4" s="449"/>
      <c r="BU4" s="450"/>
      <c r="BV4" s="448">
        <v>4030997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6</v>
      </c>
      <c r="CU4" s="589"/>
      <c r="CV4" s="589"/>
      <c r="CW4" s="589"/>
      <c r="CX4" s="589"/>
      <c r="CY4" s="589"/>
      <c r="CZ4" s="589"/>
      <c r="DA4" s="590"/>
      <c r="DB4" s="588">
        <v>6.3</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3943407</v>
      </c>
      <c r="BO5" s="420"/>
      <c r="BP5" s="420"/>
      <c r="BQ5" s="420"/>
      <c r="BR5" s="420"/>
      <c r="BS5" s="420"/>
      <c r="BT5" s="420"/>
      <c r="BU5" s="421"/>
      <c r="BV5" s="419">
        <v>3864995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77.3</v>
      </c>
      <c r="CU5" s="417"/>
      <c r="CV5" s="417"/>
      <c r="CW5" s="417"/>
      <c r="CX5" s="417"/>
      <c r="CY5" s="417"/>
      <c r="CZ5" s="417"/>
      <c r="DA5" s="418"/>
      <c r="DB5" s="416">
        <v>76.2</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189443</v>
      </c>
      <c r="BO6" s="420"/>
      <c r="BP6" s="420"/>
      <c r="BQ6" s="420"/>
      <c r="BR6" s="420"/>
      <c r="BS6" s="420"/>
      <c r="BT6" s="420"/>
      <c r="BU6" s="421"/>
      <c r="BV6" s="419">
        <v>166002</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77.3</v>
      </c>
      <c r="CU6" s="563"/>
      <c r="CV6" s="563"/>
      <c r="CW6" s="563"/>
      <c r="CX6" s="563"/>
      <c r="CY6" s="563"/>
      <c r="CZ6" s="563"/>
      <c r="DA6" s="564"/>
      <c r="DB6" s="562">
        <v>76.2</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32986</v>
      </c>
      <c r="BO7" s="420"/>
      <c r="BP7" s="420"/>
      <c r="BQ7" s="420"/>
      <c r="BR7" s="420"/>
      <c r="BS7" s="420"/>
      <c r="BT7" s="420"/>
      <c r="BU7" s="421"/>
      <c r="BV7" s="419">
        <v>3957</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2617474</v>
      </c>
      <c r="CU7" s="420"/>
      <c r="CV7" s="420"/>
      <c r="CW7" s="420"/>
      <c r="CX7" s="420"/>
      <c r="CY7" s="420"/>
      <c r="CZ7" s="420"/>
      <c r="DA7" s="421"/>
      <c r="DB7" s="419">
        <v>2571358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156457</v>
      </c>
      <c r="BO8" s="420"/>
      <c r="BP8" s="420"/>
      <c r="BQ8" s="420"/>
      <c r="BR8" s="420"/>
      <c r="BS8" s="420"/>
      <c r="BT8" s="420"/>
      <c r="BU8" s="421"/>
      <c r="BV8" s="419">
        <v>162045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v>
      </c>
      <c r="CU8" s="523"/>
      <c r="CV8" s="523"/>
      <c r="CW8" s="523"/>
      <c r="CX8" s="523"/>
      <c r="CY8" s="523"/>
      <c r="CZ8" s="523"/>
      <c r="DA8" s="524"/>
      <c r="DB8" s="522">
        <v>0.36</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4279</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-5588</v>
      </c>
      <c r="BO9" s="420"/>
      <c r="BP9" s="420"/>
      <c r="BQ9" s="420"/>
      <c r="BR9" s="420"/>
      <c r="BS9" s="420"/>
      <c r="BT9" s="420"/>
      <c r="BU9" s="421"/>
      <c r="BV9" s="419">
        <v>47117</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11.4</v>
      </c>
      <c r="CU9" s="417"/>
      <c r="CV9" s="417"/>
      <c r="CW9" s="417"/>
      <c r="CX9" s="417"/>
      <c r="CY9" s="417"/>
      <c r="CZ9" s="417"/>
      <c r="DA9" s="418"/>
      <c r="DB9" s="416">
        <v>15.2</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4462</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191650</v>
      </c>
      <c r="BO10" s="420"/>
      <c r="BP10" s="420"/>
      <c r="BQ10" s="420"/>
      <c r="BR10" s="420"/>
      <c r="BS10" s="420"/>
      <c r="BT10" s="420"/>
      <c r="BU10" s="421"/>
      <c r="BV10" s="419">
        <v>121818</v>
      </c>
      <c r="BW10" s="420"/>
      <c r="BX10" s="420"/>
      <c r="BY10" s="420"/>
      <c r="BZ10" s="420"/>
      <c r="CA10" s="420"/>
      <c r="CB10" s="420"/>
      <c r="CC10" s="421"/>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119</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127052</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4263</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4203</v>
      </c>
      <c r="S13" s="507"/>
      <c r="T13" s="507"/>
      <c r="U13" s="507"/>
      <c r="V13" s="508"/>
      <c r="W13" s="509" t="s">
        <v>131</v>
      </c>
      <c r="X13" s="405"/>
      <c r="Y13" s="405"/>
      <c r="Z13" s="405"/>
      <c r="AA13" s="405"/>
      <c r="AB13" s="406"/>
      <c r="AC13" s="372">
        <v>492</v>
      </c>
      <c r="AD13" s="373"/>
      <c r="AE13" s="373"/>
      <c r="AF13" s="373"/>
      <c r="AG13" s="374"/>
      <c r="AH13" s="372">
        <v>541</v>
      </c>
      <c r="AI13" s="373"/>
      <c r="AJ13" s="373"/>
      <c r="AK13" s="373"/>
      <c r="AL13" s="432"/>
      <c r="AM13" s="476" t="s">
        <v>132</v>
      </c>
      <c r="AN13" s="376"/>
      <c r="AO13" s="376"/>
      <c r="AP13" s="376"/>
      <c r="AQ13" s="376"/>
      <c r="AR13" s="376"/>
      <c r="AS13" s="376"/>
      <c r="AT13" s="377"/>
      <c r="AU13" s="477" t="s">
        <v>119</v>
      </c>
      <c r="AV13" s="478"/>
      <c r="AW13" s="478"/>
      <c r="AX13" s="478"/>
      <c r="AY13" s="433" t="s">
        <v>133</v>
      </c>
      <c r="AZ13" s="434"/>
      <c r="BA13" s="434"/>
      <c r="BB13" s="434"/>
      <c r="BC13" s="434"/>
      <c r="BD13" s="434"/>
      <c r="BE13" s="434"/>
      <c r="BF13" s="434"/>
      <c r="BG13" s="434"/>
      <c r="BH13" s="434"/>
      <c r="BI13" s="434"/>
      <c r="BJ13" s="434"/>
      <c r="BK13" s="434"/>
      <c r="BL13" s="434"/>
      <c r="BM13" s="435"/>
      <c r="BN13" s="419">
        <v>186062</v>
      </c>
      <c r="BO13" s="420"/>
      <c r="BP13" s="420"/>
      <c r="BQ13" s="420"/>
      <c r="BR13" s="420"/>
      <c r="BS13" s="420"/>
      <c r="BT13" s="420"/>
      <c r="BU13" s="421"/>
      <c r="BV13" s="419">
        <v>295987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7.7</v>
      </c>
      <c r="CU13" s="417"/>
      <c r="CV13" s="417"/>
      <c r="CW13" s="417"/>
      <c r="CX13" s="417"/>
      <c r="CY13" s="417"/>
      <c r="CZ13" s="417"/>
      <c r="DA13" s="418"/>
      <c r="DB13" s="416">
        <v>7.1</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4317</v>
      </c>
      <c r="S14" s="507"/>
      <c r="T14" s="507"/>
      <c r="U14" s="507"/>
      <c r="V14" s="508"/>
      <c r="W14" s="510"/>
      <c r="X14" s="408"/>
      <c r="Y14" s="408"/>
      <c r="Z14" s="408"/>
      <c r="AA14" s="408"/>
      <c r="AB14" s="409"/>
      <c r="AC14" s="499">
        <v>20.5</v>
      </c>
      <c r="AD14" s="500"/>
      <c r="AE14" s="500"/>
      <c r="AF14" s="500"/>
      <c r="AG14" s="501"/>
      <c r="AH14" s="499">
        <v>22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4265</v>
      </c>
      <c r="S15" s="507"/>
      <c r="T15" s="507"/>
      <c r="U15" s="507"/>
      <c r="V15" s="508"/>
      <c r="W15" s="509" t="s">
        <v>137</v>
      </c>
      <c r="X15" s="405"/>
      <c r="Y15" s="405"/>
      <c r="Z15" s="405"/>
      <c r="AA15" s="405"/>
      <c r="AB15" s="406"/>
      <c r="AC15" s="372">
        <v>636</v>
      </c>
      <c r="AD15" s="373"/>
      <c r="AE15" s="373"/>
      <c r="AF15" s="373"/>
      <c r="AG15" s="374"/>
      <c r="AH15" s="372">
        <v>647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883080</v>
      </c>
      <c r="BO15" s="449"/>
      <c r="BP15" s="449"/>
      <c r="BQ15" s="449"/>
      <c r="BR15" s="449"/>
      <c r="BS15" s="449"/>
      <c r="BT15" s="449"/>
      <c r="BU15" s="450"/>
      <c r="BV15" s="448">
        <v>917624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26.6</v>
      </c>
      <c r="AD16" s="500"/>
      <c r="AE16" s="500"/>
      <c r="AF16" s="500"/>
      <c r="AG16" s="501"/>
      <c r="AH16" s="499">
        <v>26.3</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2362097</v>
      </c>
      <c r="BO16" s="420"/>
      <c r="BP16" s="420"/>
      <c r="BQ16" s="420"/>
      <c r="BR16" s="420"/>
      <c r="BS16" s="420"/>
      <c r="BT16" s="420"/>
      <c r="BU16" s="421"/>
      <c r="BV16" s="419">
        <v>2307678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1267</v>
      </c>
      <c r="AD17" s="373"/>
      <c r="AE17" s="373"/>
      <c r="AF17" s="373"/>
      <c r="AG17" s="374"/>
      <c r="AH17" s="372">
        <v>1270</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1124840</v>
      </c>
      <c r="BO17" s="420"/>
      <c r="BP17" s="420"/>
      <c r="BQ17" s="420"/>
      <c r="BR17" s="420"/>
      <c r="BS17" s="420"/>
      <c r="BT17" s="420"/>
      <c r="BU17" s="421"/>
      <c r="BV17" s="419">
        <v>1170856</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70.62</v>
      </c>
      <c r="M18" s="472"/>
      <c r="N18" s="472"/>
      <c r="O18" s="472"/>
      <c r="P18" s="472"/>
      <c r="Q18" s="472"/>
      <c r="R18" s="473"/>
      <c r="S18" s="473"/>
      <c r="T18" s="473"/>
      <c r="U18" s="473"/>
      <c r="V18" s="474"/>
      <c r="W18" s="490"/>
      <c r="X18" s="491"/>
      <c r="Y18" s="491"/>
      <c r="Z18" s="491"/>
      <c r="AA18" s="491"/>
      <c r="AB18" s="515"/>
      <c r="AC18" s="389">
        <v>52.9</v>
      </c>
      <c r="AD18" s="390"/>
      <c r="AE18" s="390"/>
      <c r="AF18" s="390"/>
      <c r="AG18" s="475"/>
      <c r="AH18" s="389">
        <v>51.7</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2051960</v>
      </c>
      <c r="BO18" s="420"/>
      <c r="BP18" s="420"/>
      <c r="BQ18" s="420"/>
      <c r="BR18" s="420"/>
      <c r="BS18" s="420"/>
      <c r="BT18" s="420"/>
      <c r="BU18" s="421"/>
      <c r="BV18" s="419">
        <v>1961114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61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2975324</v>
      </c>
      <c r="BO19" s="420"/>
      <c r="BP19" s="420"/>
      <c r="BQ19" s="420"/>
      <c r="BR19" s="420"/>
      <c r="BS19" s="420"/>
      <c r="BT19" s="420"/>
      <c r="BU19" s="421"/>
      <c r="BV19" s="419">
        <v>2876702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1474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2505090</v>
      </c>
      <c r="BO22" s="449"/>
      <c r="BP22" s="449"/>
      <c r="BQ22" s="449"/>
      <c r="BR22" s="449"/>
      <c r="BS22" s="449"/>
      <c r="BT22" s="449"/>
      <c r="BU22" s="450"/>
      <c r="BV22" s="448">
        <v>2320727</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1354549</v>
      </c>
      <c r="BO23" s="420"/>
      <c r="BP23" s="420"/>
      <c r="BQ23" s="420"/>
      <c r="BR23" s="420"/>
      <c r="BS23" s="420"/>
      <c r="BT23" s="420"/>
      <c r="BU23" s="421"/>
      <c r="BV23" s="419">
        <v>1521127</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6710</v>
      </c>
      <c r="R24" s="373"/>
      <c r="S24" s="373"/>
      <c r="T24" s="373"/>
      <c r="U24" s="373"/>
      <c r="V24" s="374"/>
      <c r="W24" s="462"/>
      <c r="X24" s="399"/>
      <c r="Y24" s="400"/>
      <c r="Z24" s="375" t="s">
        <v>162</v>
      </c>
      <c r="AA24" s="376"/>
      <c r="AB24" s="376"/>
      <c r="AC24" s="376"/>
      <c r="AD24" s="376"/>
      <c r="AE24" s="376"/>
      <c r="AF24" s="376"/>
      <c r="AG24" s="377"/>
      <c r="AH24" s="372">
        <v>56</v>
      </c>
      <c r="AI24" s="373"/>
      <c r="AJ24" s="373"/>
      <c r="AK24" s="373"/>
      <c r="AL24" s="374"/>
      <c r="AM24" s="372">
        <v>157248</v>
      </c>
      <c r="AN24" s="373"/>
      <c r="AO24" s="373"/>
      <c r="AP24" s="373"/>
      <c r="AQ24" s="373"/>
      <c r="AR24" s="374"/>
      <c r="AS24" s="372">
        <v>2808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2238945</v>
      </c>
      <c r="BO24" s="420"/>
      <c r="BP24" s="420"/>
      <c r="BQ24" s="420"/>
      <c r="BR24" s="420"/>
      <c r="BS24" s="420"/>
      <c r="BT24" s="420"/>
      <c r="BU24" s="421"/>
      <c r="BV24" s="419">
        <v>2007534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5550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312000</v>
      </c>
      <c r="BO25" s="449"/>
      <c r="BP25" s="449"/>
      <c r="BQ25" s="449"/>
      <c r="BR25" s="449"/>
      <c r="BS25" s="449"/>
      <c r="BT25" s="449"/>
      <c r="BU25" s="450"/>
      <c r="BV25" s="448">
        <v>41186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5027</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2690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52350</v>
      </c>
      <c r="BO27" s="454"/>
      <c r="BP27" s="454"/>
      <c r="BQ27" s="454"/>
      <c r="BR27" s="454"/>
      <c r="BS27" s="454"/>
      <c r="BT27" s="454"/>
      <c r="BU27" s="455"/>
      <c r="BV27" s="453">
        <v>52334</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2010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2719103</v>
      </c>
      <c r="BO28" s="449"/>
      <c r="BP28" s="449"/>
      <c r="BQ28" s="449"/>
      <c r="BR28" s="449"/>
      <c r="BS28" s="449"/>
      <c r="BT28" s="449"/>
      <c r="BU28" s="450"/>
      <c r="BV28" s="448">
        <v>2527453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8</v>
      </c>
      <c r="M29" s="373"/>
      <c r="N29" s="373"/>
      <c r="O29" s="373"/>
      <c r="P29" s="374"/>
      <c r="Q29" s="372">
        <v>1810</v>
      </c>
      <c r="R29" s="373"/>
      <c r="S29" s="373"/>
      <c r="T29" s="373"/>
      <c r="U29" s="373"/>
      <c r="V29" s="374"/>
      <c r="W29" s="463"/>
      <c r="X29" s="464"/>
      <c r="Y29" s="465"/>
      <c r="Z29" s="375" t="s">
        <v>177</v>
      </c>
      <c r="AA29" s="376"/>
      <c r="AB29" s="376"/>
      <c r="AC29" s="376"/>
      <c r="AD29" s="376"/>
      <c r="AE29" s="376"/>
      <c r="AF29" s="376"/>
      <c r="AG29" s="377"/>
      <c r="AH29" s="372">
        <v>56</v>
      </c>
      <c r="AI29" s="373"/>
      <c r="AJ29" s="373"/>
      <c r="AK29" s="373"/>
      <c r="AL29" s="374"/>
      <c r="AM29" s="372">
        <v>157248</v>
      </c>
      <c r="AN29" s="373"/>
      <c r="AO29" s="373"/>
      <c r="AP29" s="373"/>
      <c r="AQ29" s="373"/>
      <c r="AR29" s="374"/>
      <c r="AS29" s="372">
        <v>2808</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436</v>
      </c>
      <c r="BO29" s="420"/>
      <c r="BP29" s="420"/>
      <c r="BQ29" s="420"/>
      <c r="BR29" s="420"/>
      <c r="BS29" s="420"/>
      <c r="BT29" s="420"/>
      <c r="BU29" s="421"/>
      <c r="BV29" s="419">
        <v>436</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93.4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801828</v>
      </c>
      <c r="BO30" s="454"/>
      <c r="BP30" s="454"/>
      <c r="BQ30" s="454"/>
      <c r="BR30" s="454"/>
      <c r="BS30" s="454"/>
      <c r="BT30" s="454"/>
      <c r="BU30" s="455"/>
      <c r="BV30" s="453">
        <v>808074</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朝日村国民健康保険特別会計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朝日村簡易水道事業会計</v>
      </c>
      <c r="AP34" s="368"/>
      <c r="AQ34" s="368"/>
      <c r="AR34" s="368"/>
      <c r="AS34" s="368"/>
      <c r="AT34" s="368"/>
      <c r="AU34" s="368"/>
      <c r="AV34" s="368"/>
      <c r="AW34" s="368"/>
      <c r="AX34" s="368"/>
      <c r="AY34" s="368"/>
      <c r="AZ34" s="368"/>
      <c r="BA34" s="368"/>
      <c r="BB34" s="368"/>
      <c r="BC34" s="368"/>
      <c r="BD34" s="169"/>
      <c r="BE34" s="367">
        <f>IF(BG34="","",MAX(C34:D43,U34:V43,AM34:AN43)+1)</f>
        <v>7</v>
      </c>
      <c r="BF34" s="367"/>
      <c r="BG34" s="368" t="str">
        <f>IF('各会計、関係団体の財政状況及び健全化判断比率'!B33="","",'各会計、関係団体の財政状況及び健全化判断比率'!B33)</f>
        <v>あさひプライムスキー場事業特別会計</v>
      </c>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松本広域連合（一般会計）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朝日村介護保険特別会計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朝日村下水道事業会計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松本広域連合（松本地域ふるさと基金事業特別会計）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長野県市町村自治振興組合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長野県後期高齢者医療広域連合（一般会計）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長野県後期高齢者医療広域連合（後期高齢者医療特別会計）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長野県市町村総合事務組合（一般会計）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長野県市町村総合事務組合（非常勤職員公務災害補償特別会計）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中信地域町村交通災害共済事務組合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16</v>
      </c>
      <c r="BX42" s="367"/>
      <c r="BY42" s="368" t="str">
        <f>IF('各会計、関係団体の財政状況及び健全化判断比率'!B76="","",'各会計、関係団体の財政状況及び健全化判断比率'!B76)</f>
        <v>松塩安筑老人福祉施設組合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17</v>
      </c>
      <c r="BX43" s="367"/>
      <c r="BY43" s="368" t="str">
        <f>IF('各会計、関係団体の財政状況及び健全化判断比率'!B77="","",'各会計、関係団体の財政状況及び健全化判断比率'!B77)</f>
        <v>松塩筑木曽老人福祉施設組合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6YDpHQFLEIU3Aq0hd/2SjweT/yoyfZHZtYwUtk9xgdr5RTJ1kOvTPQ8B1lOJY7LnE7aenn4sLineTwr/xH0jQ==" saltValue="0REQvhBNqob2DMayfyy6X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531</v>
      </c>
      <c r="D34" s="1151"/>
      <c r="E34" s="1152"/>
      <c r="F34" s="32">
        <v>6.03</v>
      </c>
      <c r="G34" s="33">
        <v>6.92</v>
      </c>
      <c r="H34" s="33">
        <v>7.21</v>
      </c>
      <c r="I34" s="33">
        <v>8.4600000000000009</v>
      </c>
      <c r="J34" s="34">
        <v>8.84</v>
      </c>
      <c r="K34" s="22"/>
      <c r="L34" s="22"/>
      <c r="M34" s="22"/>
      <c r="N34" s="22"/>
      <c r="O34" s="22"/>
      <c r="P34" s="22"/>
    </row>
    <row r="35" spans="1:16" ht="39" customHeight="1" x14ac:dyDescent="0.2">
      <c r="A35" s="22"/>
      <c r="B35" s="35"/>
      <c r="C35" s="1145" t="s">
        <v>532</v>
      </c>
      <c r="D35" s="1146"/>
      <c r="E35" s="1147"/>
      <c r="F35" s="36">
        <v>4.43</v>
      </c>
      <c r="G35" s="37">
        <v>4.62</v>
      </c>
      <c r="H35" s="37">
        <v>4.46</v>
      </c>
      <c r="I35" s="37">
        <v>6.3</v>
      </c>
      <c r="J35" s="38">
        <v>5.97</v>
      </c>
      <c r="K35" s="22"/>
      <c r="L35" s="22"/>
      <c r="M35" s="22"/>
      <c r="N35" s="22"/>
      <c r="O35" s="22"/>
      <c r="P35" s="22"/>
    </row>
    <row r="36" spans="1:16" ht="39" customHeight="1" x14ac:dyDescent="0.2">
      <c r="A36" s="22"/>
      <c r="B36" s="35"/>
      <c r="C36" s="1145" t="s">
        <v>533</v>
      </c>
      <c r="D36" s="1146"/>
      <c r="E36" s="1147"/>
      <c r="F36" s="36">
        <v>2.14</v>
      </c>
      <c r="G36" s="37">
        <v>2.35</v>
      </c>
      <c r="H36" s="37">
        <v>2.59</v>
      </c>
      <c r="I36" s="37">
        <v>4.3899999999999997</v>
      </c>
      <c r="J36" s="38">
        <v>5.79</v>
      </c>
      <c r="K36" s="22"/>
      <c r="L36" s="22"/>
      <c r="M36" s="22"/>
      <c r="N36" s="22"/>
      <c r="O36" s="22"/>
      <c r="P36" s="22"/>
    </row>
    <row r="37" spans="1:16" ht="39" customHeight="1" x14ac:dyDescent="0.2">
      <c r="A37" s="22"/>
      <c r="B37" s="35"/>
      <c r="C37" s="1145" t="s">
        <v>534</v>
      </c>
      <c r="D37" s="1146"/>
      <c r="E37" s="1147"/>
      <c r="F37" s="36">
        <v>0.24</v>
      </c>
      <c r="G37" s="37">
        <v>0.13</v>
      </c>
      <c r="H37" s="37">
        <v>0.57999999999999996</v>
      </c>
      <c r="I37" s="37">
        <v>0.06</v>
      </c>
      <c r="J37" s="38">
        <v>0.31</v>
      </c>
      <c r="K37" s="22"/>
      <c r="L37" s="22"/>
      <c r="M37" s="22"/>
      <c r="N37" s="22"/>
      <c r="O37" s="22"/>
      <c r="P37" s="22"/>
    </row>
    <row r="38" spans="1:16" ht="39" customHeight="1" x14ac:dyDescent="0.2">
      <c r="A38" s="22"/>
      <c r="B38" s="35"/>
      <c r="C38" s="1145" t="s">
        <v>535</v>
      </c>
      <c r="D38" s="1146"/>
      <c r="E38" s="1147"/>
      <c r="F38" s="36">
        <v>0.46</v>
      </c>
      <c r="G38" s="37">
        <v>0.54</v>
      </c>
      <c r="H38" s="37">
        <v>1.65</v>
      </c>
      <c r="I38" s="37">
        <v>2.1</v>
      </c>
      <c r="J38" s="38">
        <v>0.16</v>
      </c>
      <c r="K38" s="22"/>
      <c r="L38" s="22"/>
      <c r="M38" s="22"/>
      <c r="N38" s="22"/>
      <c r="O38" s="22"/>
      <c r="P38" s="22"/>
    </row>
    <row r="39" spans="1:16" ht="39" customHeight="1" x14ac:dyDescent="0.2">
      <c r="A39" s="22"/>
      <c r="B39" s="35"/>
      <c r="C39" s="1145" t="s">
        <v>536</v>
      </c>
      <c r="D39" s="1146"/>
      <c r="E39" s="1147"/>
      <c r="F39" s="36">
        <v>0</v>
      </c>
      <c r="G39" s="37">
        <v>0</v>
      </c>
      <c r="H39" s="37">
        <v>0</v>
      </c>
      <c r="I39" s="37">
        <v>0</v>
      </c>
      <c r="J39" s="38">
        <v>0</v>
      </c>
      <c r="K39" s="22"/>
      <c r="L39" s="22"/>
      <c r="M39" s="22"/>
      <c r="N39" s="22"/>
      <c r="O39" s="22"/>
      <c r="P39" s="22"/>
    </row>
    <row r="40" spans="1:16" ht="39" customHeight="1" x14ac:dyDescent="0.2">
      <c r="A40" s="22"/>
      <c r="B40" s="35"/>
      <c r="C40" s="1145" t="s">
        <v>537</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539</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5mfzQTx2NnWTsWli6WO4kYMEpiBOZHnyxfB/5ob6mS3GiQOmW3zt59hrnO4bAw2brXq7dqUv96I+yzePj4NbKw==" saltValue="dk/dl8iwkJaN+mwue5Wi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0" zoomScale="80" zoomScaleNormal="80" zoomScaleSheetLayoutView="55" workbookViewId="0">
      <selection activeCell="K58" sqref="K58:O60"/>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224</v>
      </c>
      <c r="L45" s="60">
        <v>268</v>
      </c>
      <c r="M45" s="60">
        <v>291</v>
      </c>
      <c r="N45" s="60">
        <v>310</v>
      </c>
      <c r="O45" s="61">
        <v>339</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233</v>
      </c>
      <c r="L48" s="64">
        <v>222</v>
      </c>
      <c r="M48" s="64">
        <v>278</v>
      </c>
      <c r="N48" s="64">
        <v>232</v>
      </c>
      <c r="O48" s="65">
        <v>211</v>
      </c>
      <c r="P48" s="48"/>
      <c r="Q48" s="48"/>
      <c r="R48" s="48"/>
      <c r="S48" s="48"/>
      <c r="T48" s="48"/>
      <c r="U48" s="48"/>
    </row>
    <row r="49" spans="1:21" ht="30.75" customHeight="1" x14ac:dyDescent="0.2">
      <c r="A49" s="48"/>
      <c r="B49" s="1178"/>
      <c r="C49" s="1179"/>
      <c r="D49" s="62"/>
      <c r="E49" s="1155" t="s">
        <v>14</v>
      </c>
      <c r="F49" s="1155"/>
      <c r="G49" s="1155"/>
      <c r="H49" s="1155"/>
      <c r="I49" s="1155"/>
      <c r="J49" s="1156"/>
      <c r="K49" s="63">
        <v>10</v>
      </c>
      <c r="L49" s="64">
        <v>8</v>
      </c>
      <c r="M49" s="64">
        <v>10</v>
      </c>
      <c r="N49" s="64">
        <v>10</v>
      </c>
      <c r="O49" s="65">
        <v>9</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t="s">
        <v>487</v>
      </c>
      <c r="M51" s="64" t="s">
        <v>487</v>
      </c>
      <c r="N51" s="64" t="s">
        <v>487</v>
      </c>
      <c r="O51" s="65">
        <v>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349</v>
      </c>
      <c r="L52" s="64">
        <v>370</v>
      </c>
      <c r="M52" s="64">
        <v>407</v>
      </c>
      <c r="N52" s="64">
        <v>394</v>
      </c>
      <c r="O52" s="65">
        <v>382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118</v>
      </c>
      <c r="L53" s="69">
        <v>128</v>
      </c>
      <c r="M53" s="69">
        <v>172</v>
      </c>
      <c r="N53" s="69">
        <v>158</v>
      </c>
      <c r="O53" s="70">
        <v>177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1" t="s">
        <v>24</v>
      </c>
      <c r="C58" s="1162"/>
      <c r="D58" s="1167" t="s">
        <v>25</v>
      </c>
      <c r="E58" s="1168"/>
      <c r="F58" s="1168"/>
      <c r="G58" s="1168"/>
      <c r="H58" s="1168"/>
      <c r="I58" s="1168"/>
      <c r="J58" s="1169"/>
      <c r="K58" s="83" t="s">
        <v>557</v>
      </c>
      <c r="L58" s="84" t="s">
        <v>557</v>
      </c>
      <c r="M58" s="84" t="s">
        <v>557</v>
      </c>
      <c r="N58" s="84" t="s">
        <v>557</v>
      </c>
      <c r="O58" s="85" t="s">
        <v>557</v>
      </c>
    </row>
    <row r="59" spans="1:21" ht="31.5" customHeight="1" x14ac:dyDescent="0.2">
      <c r="B59" s="1163"/>
      <c r="C59" s="1164"/>
      <c r="D59" s="1170" t="s">
        <v>26</v>
      </c>
      <c r="E59" s="1171"/>
      <c r="F59" s="1171"/>
      <c r="G59" s="1171"/>
      <c r="H59" s="1171"/>
      <c r="I59" s="1171"/>
      <c r="J59" s="1172"/>
      <c r="K59" s="86" t="s">
        <v>557</v>
      </c>
      <c r="L59" s="87" t="s">
        <v>557</v>
      </c>
      <c r="M59" s="87" t="s">
        <v>557</v>
      </c>
      <c r="N59" s="87" t="s">
        <v>557</v>
      </c>
      <c r="O59" s="88" t="s">
        <v>557</v>
      </c>
    </row>
    <row r="60" spans="1:21" ht="31.5" customHeight="1" thickBot="1" x14ac:dyDescent="0.25">
      <c r="B60" s="1165"/>
      <c r="C60" s="1166"/>
      <c r="D60" s="1173" t="s">
        <v>27</v>
      </c>
      <c r="E60" s="1174"/>
      <c r="F60" s="1174"/>
      <c r="G60" s="1174"/>
      <c r="H60" s="1174"/>
      <c r="I60" s="1174"/>
      <c r="J60" s="1175"/>
      <c r="K60" s="89" t="s">
        <v>557</v>
      </c>
      <c r="L60" s="90" t="s">
        <v>557</v>
      </c>
      <c r="M60" s="90" t="s">
        <v>557</v>
      </c>
      <c r="N60" s="90" t="s">
        <v>557</v>
      </c>
      <c r="O60" s="91" t="s">
        <v>557</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rzj6pv3AQn94Fk6YBmp5ay4f5abIkWpL3026wWay+uvxVZiBeIY5G485gUXNP0KbOmHn0xvpWcRP+82rkBa5A==" saltValue="uKImajmc3z6kTBZPRIX8x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K36" zoomScale="90" zoomScaleNormal="9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96" t="s">
        <v>30</v>
      </c>
      <c r="C41" s="1197"/>
      <c r="D41" s="105"/>
      <c r="E41" s="1198" t="s">
        <v>31</v>
      </c>
      <c r="F41" s="1198"/>
      <c r="G41" s="1198"/>
      <c r="H41" s="1199"/>
      <c r="I41" s="343">
        <v>2018</v>
      </c>
      <c r="J41" s="344">
        <v>2062</v>
      </c>
      <c r="K41" s="344">
        <v>2090</v>
      </c>
      <c r="L41" s="344">
        <v>2321</v>
      </c>
      <c r="M41" s="345">
        <v>2505</v>
      </c>
    </row>
    <row r="42" spans="2:13" ht="27.75" customHeight="1" x14ac:dyDescent="0.2">
      <c r="B42" s="1186"/>
      <c r="C42" s="1187"/>
      <c r="D42" s="106"/>
      <c r="E42" s="1190" t="s">
        <v>32</v>
      </c>
      <c r="F42" s="1190"/>
      <c r="G42" s="1190"/>
      <c r="H42" s="1191"/>
      <c r="I42" s="346" t="s">
        <v>487</v>
      </c>
      <c r="J42" s="347" t="s">
        <v>487</v>
      </c>
      <c r="K42" s="347" t="s">
        <v>487</v>
      </c>
      <c r="L42" s="347" t="s">
        <v>487</v>
      </c>
      <c r="M42" s="348" t="s">
        <v>487</v>
      </c>
    </row>
    <row r="43" spans="2:13" ht="27.75" customHeight="1" x14ac:dyDescent="0.2">
      <c r="B43" s="1186"/>
      <c r="C43" s="1187"/>
      <c r="D43" s="106"/>
      <c r="E43" s="1190" t="s">
        <v>33</v>
      </c>
      <c r="F43" s="1190"/>
      <c r="G43" s="1190"/>
      <c r="H43" s="1191"/>
      <c r="I43" s="346">
        <v>1465</v>
      </c>
      <c r="J43" s="347">
        <v>1124</v>
      </c>
      <c r="K43" s="347">
        <v>1134</v>
      </c>
      <c r="L43" s="347">
        <v>1204</v>
      </c>
      <c r="M43" s="348">
        <v>1206</v>
      </c>
    </row>
    <row r="44" spans="2:13" ht="27.75" customHeight="1" x14ac:dyDescent="0.2">
      <c r="B44" s="1186"/>
      <c r="C44" s="1187"/>
      <c r="D44" s="106"/>
      <c r="E44" s="1190" t="s">
        <v>34</v>
      </c>
      <c r="F44" s="1190"/>
      <c r="G44" s="1190"/>
      <c r="H44" s="1191"/>
      <c r="I44" s="346">
        <v>68</v>
      </c>
      <c r="J44" s="347">
        <v>54</v>
      </c>
      <c r="K44" s="347">
        <v>44</v>
      </c>
      <c r="L44" s="347">
        <v>40</v>
      </c>
      <c r="M44" s="348">
        <v>101</v>
      </c>
    </row>
    <row r="45" spans="2:13" ht="27.75" customHeight="1" x14ac:dyDescent="0.2">
      <c r="B45" s="1186"/>
      <c r="C45" s="1187"/>
      <c r="D45" s="106"/>
      <c r="E45" s="1190" t="s">
        <v>35</v>
      </c>
      <c r="F45" s="1190"/>
      <c r="G45" s="1190"/>
      <c r="H45" s="1191"/>
      <c r="I45" s="346">
        <v>435</v>
      </c>
      <c r="J45" s="347">
        <v>420</v>
      </c>
      <c r="K45" s="347">
        <v>410</v>
      </c>
      <c r="L45" s="347">
        <v>406</v>
      </c>
      <c r="M45" s="348">
        <v>418</v>
      </c>
    </row>
    <row r="46" spans="2:13" ht="27.75" customHeight="1" x14ac:dyDescent="0.2">
      <c r="B46" s="1186"/>
      <c r="C46" s="1187"/>
      <c r="D46" s="107"/>
      <c r="E46" s="1190" t="s">
        <v>36</v>
      </c>
      <c r="F46" s="1190"/>
      <c r="G46" s="1190"/>
      <c r="H46" s="1191"/>
      <c r="I46" s="346" t="s">
        <v>487</v>
      </c>
      <c r="J46" s="347" t="s">
        <v>487</v>
      </c>
      <c r="K46" s="347" t="s">
        <v>487</v>
      </c>
      <c r="L46" s="347" t="s">
        <v>487</v>
      </c>
      <c r="M46" s="348" t="s">
        <v>487</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2501</v>
      </c>
      <c r="J50" s="347">
        <v>2940</v>
      </c>
      <c r="K50" s="347">
        <v>3385</v>
      </c>
      <c r="L50" s="347">
        <v>3543</v>
      </c>
      <c r="M50" s="348">
        <v>3730</v>
      </c>
    </row>
    <row r="51" spans="2:13" ht="27.75" customHeight="1" x14ac:dyDescent="0.2">
      <c r="B51" s="1186"/>
      <c r="C51" s="1187"/>
      <c r="D51" s="106"/>
      <c r="E51" s="1190" t="s">
        <v>42</v>
      </c>
      <c r="F51" s="1190"/>
      <c r="G51" s="1190"/>
      <c r="H51" s="1191"/>
      <c r="I51" s="346" t="s">
        <v>487</v>
      </c>
      <c r="J51" s="347" t="s">
        <v>487</v>
      </c>
      <c r="K51" s="347" t="s">
        <v>487</v>
      </c>
      <c r="L51" s="347" t="s">
        <v>487</v>
      </c>
      <c r="M51" s="348" t="s">
        <v>487</v>
      </c>
    </row>
    <row r="52" spans="2:13" ht="27.75" customHeight="1" x14ac:dyDescent="0.2">
      <c r="B52" s="1188"/>
      <c r="C52" s="1189"/>
      <c r="D52" s="106"/>
      <c r="E52" s="1190" t="s">
        <v>43</v>
      </c>
      <c r="F52" s="1190"/>
      <c r="G52" s="1190"/>
      <c r="H52" s="1191"/>
      <c r="I52" s="346">
        <v>3676</v>
      </c>
      <c r="J52" s="347">
        <v>3464</v>
      </c>
      <c r="K52" s="347">
        <v>3388</v>
      </c>
      <c r="L52" s="347">
        <v>3328</v>
      </c>
      <c r="M52" s="348">
        <v>3233</v>
      </c>
    </row>
    <row r="53" spans="2:13" ht="27.75" customHeight="1" thickBot="1" x14ac:dyDescent="0.25">
      <c r="B53" s="1192" t="s">
        <v>19</v>
      </c>
      <c r="C53" s="1193"/>
      <c r="D53" s="110"/>
      <c r="E53" s="1194" t="s">
        <v>44</v>
      </c>
      <c r="F53" s="1194"/>
      <c r="G53" s="1194"/>
      <c r="H53" s="1195"/>
      <c r="I53" s="349">
        <v>-2191</v>
      </c>
      <c r="J53" s="350">
        <v>-2745</v>
      </c>
      <c r="K53" s="350">
        <v>-3095</v>
      </c>
      <c r="L53" s="350">
        <v>-2900</v>
      </c>
      <c r="M53" s="351">
        <v>-2733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ttlpTyA3WpOJdoLvwTrq+CPuDSJ9b5OK4lnqAdWtHwRZ8AR28HccYz+JSkYy/O5jLTr/hKRBMjefIhCFEzlbg==" saltValue="xtXjahvKnqqKuLMvkUMI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4" zoomScale="60" zoomScaleNormal="60" zoomScaleSheetLayoutView="100" workbookViewId="0">
      <selection activeCell="H61" sqref="H6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2406</v>
      </c>
      <c r="G55" s="352">
        <v>2527</v>
      </c>
      <c r="H55" s="353">
        <v>2719</v>
      </c>
    </row>
    <row r="56" spans="2:8" ht="52.5" customHeight="1" x14ac:dyDescent="0.2">
      <c r="B56" s="122"/>
      <c r="C56" s="1213" t="s">
        <v>47</v>
      </c>
      <c r="D56" s="1213"/>
      <c r="E56" s="1214"/>
      <c r="F56" s="354">
        <v>0</v>
      </c>
      <c r="G56" s="354">
        <v>0</v>
      </c>
      <c r="H56" s="355">
        <v>0</v>
      </c>
    </row>
    <row r="57" spans="2:8" ht="53.25" customHeight="1" x14ac:dyDescent="0.2">
      <c r="B57" s="122"/>
      <c r="C57" s="1215" t="s">
        <v>48</v>
      </c>
      <c r="D57" s="1215"/>
      <c r="E57" s="1216"/>
      <c r="F57" s="356">
        <v>803</v>
      </c>
      <c r="G57" s="356">
        <v>808</v>
      </c>
      <c r="H57" s="357">
        <v>802</v>
      </c>
    </row>
    <row r="58" spans="2:8" ht="45.75" customHeight="1" x14ac:dyDescent="0.2">
      <c r="B58" s="123"/>
      <c r="C58" s="1203" t="s">
        <v>560</v>
      </c>
      <c r="D58" s="1204"/>
      <c r="E58" s="1205"/>
      <c r="F58" s="358">
        <v>499</v>
      </c>
      <c r="G58" s="358">
        <v>499</v>
      </c>
      <c r="H58" s="359">
        <v>486</v>
      </c>
    </row>
    <row r="59" spans="2:8" ht="45.75" customHeight="1" x14ac:dyDescent="0.2">
      <c r="B59" s="123"/>
      <c r="C59" s="1203" t="s">
        <v>561</v>
      </c>
      <c r="D59" s="1204"/>
      <c r="E59" s="1205"/>
      <c r="F59" s="358">
        <v>226</v>
      </c>
      <c r="G59" s="358">
        <v>226</v>
      </c>
      <c r="H59" s="359">
        <v>226</v>
      </c>
    </row>
    <row r="60" spans="2:8" ht="45.75" customHeight="1" x14ac:dyDescent="0.2">
      <c r="B60" s="123"/>
      <c r="C60" s="1203" t="s">
        <v>562</v>
      </c>
      <c r="D60" s="1204"/>
      <c r="E60" s="1205"/>
      <c r="F60" s="358">
        <v>32</v>
      </c>
      <c r="G60" s="358">
        <v>37</v>
      </c>
      <c r="H60" s="359">
        <v>39</v>
      </c>
    </row>
    <row r="61" spans="2:8" ht="45.75" customHeight="1" x14ac:dyDescent="0.2">
      <c r="B61" s="123"/>
      <c r="C61" s="1203" t="s">
        <v>563</v>
      </c>
      <c r="D61" s="1204"/>
      <c r="E61" s="1205"/>
      <c r="F61" s="358">
        <v>15</v>
      </c>
      <c r="G61" s="358">
        <v>15</v>
      </c>
      <c r="H61" s="359">
        <v>15</v>
      </c>
    </row>
    <row r="62" spans="2:8" ht="45.75" customHeight="1" thickBot="1" x14ac:dyDescent="0.25">
      <c r="B62" s="124"/>
      <c r="C62" s="1206" t="s">
        <v>564</v>
      </c>
      <c r="D62" s="1207"/>
      <c r="E62" s="1208"/>
      <c r="F62" s="360">
        <v>14</v>
      </c>
      <c r="G62" s="360">
        <v>14</v>
      </c>
      <c r="H62" s="361">
        <v>14</v>
      </c>
    </row>
    <row r="63" spans="2:8" ht="52.5" customHeight="1" thickBot="1" x14ac:dyDescent="0.25">
      <c r="B63" s="125"/>
      <c r="C63" s="1209" t="s">
        <v>49</v>
      </c>
      <c r="D63" s="1209"/>
      <c r="E63" s="1210"/>
      <c r="F63" s="362">
        <v>3209</v>
      </c>
      <c r="G63" s="362">
        <v>3336</v>
      </c>
      <c r="H63" s="363">
        <v>3521</v>
      </c>
    </row>
    <row r="64" spans="2:8" ht="13.2" x14ac:dyDescent="0.2"/>
  </sheetData>
  <sheetProtection algorithmName="SHA-512" hashValue="AkH3nCWEiE//ETAKWDG0nRuFrbF2eSx+AvPMnyh9+LQ0bHBp29/BJwOpkzHCMx/+j3rxIDX7KabgEUAI5pehow==" saltValue="BBeW3Pijvkgci69gW/Xc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156541</v>
      </c>
      <c r="E3" s="144"/>
      <c r="F3" s="145">
        <v>301035</v>
      </c>
      <c r="G3" s="146"/>
      <c r="H3" s="147"/>
    </row>
    <row r="4" spans="1:8" x14ac:dyDescent="0.2">
      <c r="A4" s="148"/>
      <c r="B4" s="149"/>
      <c r="C4" s="150"/>
      <c r="D4" s="151">
        <v>87185</v>
      </c>
      <c r="E4" s="152"/>
      <c r="F4" s="153">
        <v>154376</v>
      </c>
      <c r="G4" s="154"/>
      <c r="H4" s="155"/>
    </row>
    <row r="5" spans="1:8" x14ac:dyDescent="0.2">
      <c r="A5" s="136" t="s">
        <v>520</v>
      </c>
      <c r="B5" s="141"/>
      <c r="C5" s="142"/>
      <c r="D5" s="143">
        <v>120052</v>
      </c>
      <c r="E5" s="144"/>
      <c r="F5" s="145">
        <v>277467</v>
      </c>
      <c r="G5" s="146"/>
      <c r="H5" s="147"/>
    </row>
    <row r="6" spans="1:8" x14ac:dyDescent="0.2">
      <c r="A6" s="148"/>
      <c r="B6" s="149"/>
      <c r="C6" s="150"/>
      <c r="D6" s="151">
        <v>84411</v>
      </c>
      <c r="E6" s="152"/>
      <c r="F6" s="153">
        <v>128378</v>
      </c>
      <c r="G6" s="154"/>
      <c r="H6" s="155"/>
    </row>
    <row r="7" spans="1:8" x14ac:dyDescent="0.2">
      <c r="A7" s="136" t="s">
        <v>521</v>
      </c>
      <c r="B7" s="141"/>
      <c r="C7" s="142"/>
      <c r="D7" s="143">
        <v>117747</v>
      </c>
      <c r="E7" s="144"/>
      <c r="F7" s="145">
        <v>282256</v>
      </c>
      <c r="G7" s="146"/>
      <c r="H7" s="147"/>
    </row>
    <row r="8" spans="1:8" x14ac:dyDescent="0.2">
      <c r="A8" s="148"/>
      <c r="B8" s="149"/>
      <c r="C8" s="150"/>
      <c r="D8" s="151">
        <v>84108</v>
      </c>
      <c r="E8" s="152"/>
      <c r="F8" s="153">
        <v>145453</v>
      </c>
      <c r="G8" s="154"/>
      <c r="H8" s="155"/>
    </row>
    <row r="9" spans="1:8" x14ac:dyDescent="0.2">
      <c r="A9" s="136" t="s">
        <v>522</v>
      </c>
      <c r="B9" s="141"/>
      <c r="C9" s="142"/>
      <c r="D9" s="143">
        <v>215253</v>
      </c>
      <c r="E9" s="144"/>
      <c r="F9" s="145">
        <v>295341</v>
      </c>
      <c r="G9" s="146"/>
      <c r="H9" s="147"/>
    </row>
    <row r="10" spans="1:8" x14ac:dyDescent="0.2">
      <c r="A10" s="148"/>
      <c r="B10" s="149"/>
      <c r="C10" s="150"/>
      <c r="D10" s="151">
        <v>175659</v>
      </c>
      <c r="E10" s="152"/>
      <c r="F10" s="153">
        <v>137402</v>
      </c>
      <c r="G10" s="154"/>
      <c r="H10" s="155"/>
    </row>
    <row r="11" spans="1:8" x14ac:dyDescent="0.2">
      <c r="A11" s="136" t="s">
        <v>523</v>
      </c>
      <c r="B11" s="141"/>
      <c r="C11" s="142"/>
      <c r="D11" s="143">
        <v>217140</v>
      </c>
      <c r="E11" s="144"/>
      <c r="F11" s="145">
        <v>292845</v>
      </c>
      <c r="G11" s="146"/>
      <c r="H11" s="147"/>
    </row>
    <row r="12" spans="1:8" x14ac:dyDescent="0.2">
      <c r="A12" s="148"/>
      <c r="B12" s="149"/>
      <c r="C12" s="156"/>
      <c r="D12" s="151">
        <v>68033</v>
      </c>
      <c r="E12" s="152"/>
      <c r="F12" s="153">
        <v>143187</v>
      </c>
      <c r="G12" s="154"/>
      <c r="H12" s="155"/>
    </row>
    <row r="13" spans="1:8" x14ac:dyDescent="0.2">
      <c r="A13" s="136"/>
      <c r="B13" s="141"/>
      <c r="C13" s="157"/>
      <c r="D13" s="158">
        <v>165347</v>
      </c>
      <c r="E13" s="159"/>
      <c r="F13" s="160">
        <v>289789</v>
      </c>
      <c r="G13" s="161"/>
      <c r="H13" s="147"/>
    </row>
    <row r="14" spans="1:8" x14ac:dyDescent="0.2">
      <c r="A14" s="148"/>
      <c r="B14" s="149"/>
      <c r="C14" s="150"/>
      <c r="D14" s="151">
        <v>99879</v>
      </c>
      <c r="E14" s="152"/>
      <c r="F14" s="153">
        <v>141759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4.4400000000000004</v>
      </c>
      <c r="C19" s="162">
        <f>ROUND(VALUE(SUBSTITUTE(実質収支比率等に係る経年分析!G$48,"▲","-")),2)</f>
        <v>4.62</v>
      </c>
      <c r="D19" s="162">
        <f>ROUND(VALUE(SUBSTITUTE(実質収支比率等に係る経年分析!H$48,"▲","-")),2)</f>
        <v>4.47</v>
      </c>
      <c r="E19" s="162">
        <f>ROUND(VALUE(SUBSTITUTE(実質収支比率等に係る経年分析!I$48,"▲","-")),2)</f>
        <v>6.3</v>
      </c>
      <c r="F19" s="162">
        <f>ROUND(VALUE(SUBSTITUTE(実質収支比率等に係る経年分析!J$48,"▲","-")),2)</f>
        <v>5.98</v>
      </c>
    </row>
    <row r="20" spans="1:11" x14ac:dyDescent="0.2">
      <c r="A20" s="162" t="s">
        <v>53</v>
      </c>
      <c r="B20" s="162">
        <f>ROUND(VALUE(SUBSTITUTE(実質収支比率等に係る経年分析!F$47,"▲","-")),2)</f>
        <v>73.260000000000005</v>
      </c>
      <c r="C20" s="162">
        <f>ROUND(VALUE(SUBSTITUTE(実質収支比率等に係る経年分析!G$47,"▲","-")),2)</f>
        <v>81.14</v>
      </c>
      <c r="D20" s="162">
        <f>ROUND(VALUE(SUBSTITUTE(実質収支比率等に係る経年分析!H$47,"▲","-")),2)</f>
        <v>93.53</v>
      </c>
      <c r="E20" s="162">
        <f>ROUND(VALUE(SUBSTITUTE(実質収支比率等に係る経年分析!I$47,"▲","-")),2)</f>
        <v>98.29</v>
      </c>
      <c r="F20" s="162">
        <f>ROUND(VALUE(SUBSTITUTE(実質収支比率等に係る経年分析!J$47,"▲","-")),2)</f>
        <v>103.88</v>
      </c>
    </row>
    <row r="21" spans="1:11" x14ac:dyDescent="0.2">
      <c r="A21" s="162" t="s">
        <v>54</v>
      </c>
      <c r="B21" s="162">
        <f>IF(ISNUMBER(VALUE(SUBSTITUTE(実質収支比率等に係る経年分析!F$49,"▲","-"))),ROUND(VALUE(SUBSTITUTE(実質収支比率等に係る経年分析!F$49,"▲","-")),2),NA())</f>
        <v>5.94</v>
      </c>
      <c r="C21" s="162">
        <f>IF(ISNUMBER(VALUE(SUBSTITUTE(実質収支比率等に係る経年分析!G$49,"▲","-"))),ROUND(VALUE(SUBSTITUTE(実質収支比率等に係る経年分析!G$49,"▲","-")),2),NA())</f>
        <v>17.22</v>
      </c>
      <c r="D21" s="162">
        <f>IF(ISNUMBER(VALUE(SUBSTITUTE(実質収支比率等に係る経年分析!H$49,"▲","-"))),ROUND(VALUE(SUBSTITUTE(実質収支比率等に係る経年分析!H$49,"▲","-")),2),NA())</f>
        <v>15.99</v>
      </c>
      <c r="E21" s="162">
        <f>IF(ISNUMBER(VALUE(SUBSTITUTE(実質収支比率等に係る経年分析!I$49,"▲","-"))),ROUND(VALUE(SUBSTITUTE(実質収支比率等に係る経年分析!I$49,"▲","-")),2),NA())</f>
        <v>11.51</v>
      </c>
      <c r="F21" s="162">
        <f>IF(ISNUMBER(VALUE(SUBSTITUTE(実質収支比率等に係る経年分析!J$49,"▲","-"))),ROUND(VALUE(SUBSTITUTE(実質収支比率等に係る経年分析!J$49,"▲","-")),2),NA())</f>
        <v>7.11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あさひプライムスキー場事業特別会計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朝日村介護保険特別会計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0.16</v>
      </c>
    </row>
    <row r="33" spans="1:16" x14ac:dyDescent="0.2">
      <c r="A33" s="163" t="str">
        <f>IF(連結実質赤字比率に係る赤字・黒字の構成分析!C$37="",NA(),連結実質赤字比率に係る赤字・黒字の構成分析!C$37)</f>
        <v>朝日村国民健康保険特別会計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0.24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0.57999999999999996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0.31</v>
      </c>
    </row>
    <row r="34" spans="1:16" x14ac:dyDescent="0.2">
      <c r="A34" s="163" t="str">
        <f>IF(連結実質赤字比率に係る赤字・黒字の構成分析!C$36="",NA(),連結実質赤字比率に係る赤字・黒字の構成分析!C$36)</f>
        <v>朝日村簡易水道事業会計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2.14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2.35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2.59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4.3899999999999997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5.79</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4.43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4.62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4.46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5.97</v>
      </c>
    </row>
    <row r="36" spans="1:16" x14ac:dyDescent="0.2">
      <c r="A36" s="163" t="str">
        <f>IF(連結実質赤字比率に係る赤字・黒字の構成分析!C$34="",NA(),連結実質赤字比率に係る赤字・黒字の構成分析!C$34)</f>
        <v>朝日村下水道事業会計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6.03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6.92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7.21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8.4600000000000009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8.84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349</v>
      </c>
      <c r="E42" s="164"/>
      <c r="F42" s="164"/>
      <c r="G42" s="164">
        <f>'実質公債費比率（分子）の構造'!L$52</f>
        <v>370</v>
      </c>
      <c r="H42" s="164"/>
      <c r="I42" s="164"/>
      <c r="J42" s="164">
        <f>'実質公債費比率（分子）の構造'!M$52</f>
        <v>407</v>
      </c>
      <c r="K42" s="164"/>
      <c r="L42" s="164"/>
      <c r="M42" s="164">
        <f>'実質公債費比率（分子）の構造'!N$52</f>
        <v>394</v>
      </c>
      <c r="N42" s="164"/>
      <c r="O42" s="164"/>
      <c r="P42" s="164">
        <f>'実質公債費比率（分子）の構造'!O$52</f>
        <v>382</v>
      </c>
    </row>
    <row r="43" spans="1:16" x14ac:dyDescent="0.2">
      <c r="A43" s="164" t="s">
        <v>16</v>
      </c>
      <c r="B43" s="164">
        <f>'実質公債費比率（分子）の構造'!K$51</f>
        <v>0</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10</v>
      </c>
      <c r="C45" s="164"/>
      <c r="D45" s="164"/>
      <c r="E45" s="164">
        <f>'実質公債費比率（分子）の構造'!L$49</f>
        <v>8</v>
      </c>
      <c r="F45" s="164"/>
      <c r="G45" s="164"/>
      <c r="H45" s="164">
        <f>'実質公債費比率（分子）の構造'!M$49</f>
        <v>10</v>
      </c>
      <c r="I45" s="164"/>
      <c r="J45" s="164"/>
      <c r="K45" s="164">
        <f>'実質公債費比率（分子）の構造'!N$49</f>
        <v>10</v>
      </c>
      <c r="L45" s="164"/>
      <c r="M45" s="164"/>
      <c r="N45" s="164">
        <f>'実質公債費比率（分子）の構造'!O$49</f>
        <v>9</v>
      </c>
      <c r="O45" s="164"/>
      <c r="P45" s="164"/>
    </row>
    <row r="46" spans="1:16" x14ac:dyDescent="0.2">
      <c r="A46" s="164" t="s">
        <v>64</v>
      </c>
      <c r="B46" s="164">
        <f>'実質公債費比率（分子）の構造'!K$48</f>
        <v>233</v>
      </c>
      <c r="C46" s="164"/>
      <c r="D46" s="164"/>
      <c r="E46" s="164">
        <f>'実質公債費比率（分子）の構造'!L$48</f>
        <v>222</v>
      </c>
      <c r="F46" s="164"/>
      <c r="G46" s="164"/>
      <c r="H46" s="164">
        <f>'実質公債費比率（分子）の構造'!M$48</f>
        <v>278</v>
      </c>
      <c r="I46" s="164"/>
      <c r="J46" s="164"/>
      <c r="K46" s="164">
        <f>'実質公債費比率（分子）の構造'!N$48</f>
        <v>232</v>
      </c>
      <c r="L46" s="164"/>
      <c r="M46" s="164"/>
      <c r="N46" s="164">
        <f>'実質公債費比率（分子）の構造'!O$48</f>
        <v>211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224</v>
      </c>
      <c r="C49" s="164"/>
      <c r="D49" s="164"/>
      <c r="E49" s="164">
        <f>'実質公債費比率（分子）の構造'!L$45</f>
        <v>268</v>
      </c>
      <c r="F49" s="164"/>
      <c r="G49" s="164"/>
      <c r="H49" s="164">
        <f>'実質公債費比率（分子）の構造'!M$45</f>
        <v>291</v>
      </c>
      <c r="I49" s="164"/>
      <c r="J49" s="164"/>
      <c r="K49" s="164">
        <f>'実質公債費比率（分子）の構造'!N$45</f>
        <v>310</v>
      </c>
      <c r="L49" s="164"/>
      <c r="M49" s="164"/>
      <c r="N49" s="164">
        <f>'実質公債費比率（分子）の構造'!O$45</f>
        <v>339</v>
      </c>
      <c r="O49" s="164"/>
      <c r="P49" s="164"/>
    </row>
    <row r="50" spans="1:16" x14ac:dyDescent="0.2">
      <c r="A50" s="164" t="s">
        <v>67</v>
      </c>
      <c r="B50" s="164" t="e">
        <f>NA()</f>
        <v>#N/A</v>
      </c>
      <c r="C50" s="164">
        <f>IF(ISNUMBER('実質公債費比率（分子）の構造'!K$53),'実質公債費比率（分子）の構造'!K$53,NA())</f>
        <v>118</v>
      </c>
      <c r="D50" s="164" t="e">
        <f>NA()</f>
        <v>#N/A</v>
      </c>
      <c r="E50" s="164" t="e">
        <f>NA()</f>
        <v>#N/A</v>
      </c>
      <c r="F50" s="164">
        <f>IF(ISNUMBER('実質公債費比率（分子）の構造'!L$53),'実質公債費比率（分子）の構造'!L$53,NA())</f>
        <v>128</v>
      </c>
      <c r="G50" s="164" t="e">
        <f>NA()</f>
        <v>#N/A</v>
      </c>
      <c r="H50" s="164" t="e">
        <f>NA()</f>
        <v>#N/A</v>
      </c>
      <c r="I50" s="164">
        <f>IF(ISNUMBER('実質公債費比率（分子）の構造'!M$53),'実質公債費比率（分子）の構造'!M$53,NA())</f>
        <v>172</v>
      </c>
      <c r="J50" s="164" t="e">
        <f>NA()</f>
        <v>#N/A</v>
      </c>
      <c r="K50" s="164" t="e">
        <f>NA()</f>
        <v>#N/A</v>
      </c>
      <c r="L50" s="164">
        <f>IF(ISNUMBER('実質公債費比率（分子）の構造'!N$53),'実質公債費比率（分子）の構造'!N$53,NA())</f>
        <v>158</v>
      </c>
      <c r="M50" s="164" t="e">
        <f>NA()</f>
        <v>#N/A</v>
      </c>
      <c r="N50" s="164" t="e">
        <f>NA()</f>
        <v>#N/A</v>
      </c>
      <c r="O50" s="164">
        <f>IF(ISNUMBER('実質公債費比率（分子）の構造'!O$53),'実質公債費比率（分子）の構造'!O$53,NA())</f>
        <v>177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3676</v>
      </c>
      <c r="E56" s="163"/>
      <c r="F56" s="163"/>
      <c r="G56" s="163">
        <f>'将来負担比率（分子）の構造'!J$52</f>
        <v>3464</v>
      </c>
      <c r="H56" s="163"/>
      <c r="I56" s="163"/>
      <c r="J56" s="163">
        <f>'将来負担比率（分子）の構造'!K$52</f>
        <v>3388</v>
      </c>
      <c r="K56" s="163"/>
      <c r="L56" s="163"/>
      <c r="M56" s="163">
        <f>'将来負担比率（分子）の構造'!L$52</f>
        <v>3328</v>
      </c>
      <c r="N56" s="163"/>
      <c r="O56" s="163"/>
      <c r="P56" s="163">
        <f>'将来負担比率（分子）の構造'!M$52</f>
        <v>3233</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2501</v>
      </c>
      <c r="E58" s="163"/>
      <c r="F58" s="163"/>
      <c r="G58" s="163">
        <f>'将来負担比率（分子）の構造'!J$50</f>
        <v>2940</v>
      </c>
      <c r="H58" s="163"/>
      <c r="I58" s="163"/>
      <c r="J58" s="163">
        <f>'将来負担比率（分子）の構造'!K$50</f>
        <v>3385</v>
      </c>
      <c r="K58" s="163"/>
      <c r="L58" s="163"/>
      <c r="M58" s="163">
        <f>'将来負担比率（分子）の構造'!L$50</f>
        <v>3543</v>
      </c>
      <c r="N58" s="163"/>
      <c r="O58" s="163"/>
      <c r="P58" s="163">
        <f>'将来負担比率（分子）の構造'!M$50</f>
        <v>3730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435</v>
      </c>
      <c r="C62" s="163"/>
      <c r="D62" s="163"/>
      <c r="E62" s="163">
        <f>'将来負担比率（分子）の構造'!J$45</f>
        <v>420</v>
      </c>
      <c r="F62" s="163"/>
      <c r="G62" s="163"/>
      <c r="H62" s="163">
        <f>'将来負担比率（分子）の構造'!K$45</f>
        <v>410</v>
      </c>
      <c r="I62" s="163"/>
      <c r="J62" s="163"/>
      <c r="K62" s="163">
        <f>'将来負担比率（分子）の構造'!L$45</f>
        <v>406</v>
      </c>
      <c r="L62" s="163"/>
      <c r="M62" s="163"/>
      <c r="N62" s="163">
        <f>'将来負担比率（分子）の構造'!M$45</f>
        <v>418</v>
      </c>
      <c r="O62" s="163"/>
      <c r="P62" s="163"/>
    </row>
    <row r="63" spans="1:16" x14ac:dyDescent="0.2">
      <c r="A63" s="163" t="s">
        <v>34</v>
      </c>
      <c r="B63" s="163">
        <f>'将来負担比率（分子）の構造'!I$44</f>
        <v>68</v>
      </c>
      <c r="C63" s="163"/>
      <c r="D63" s="163"/>
      <c r="E63" s="163">
        <f>'将来負担比率（分子）の構造'!J$44</f>
        <v>54</v>
      </c>
      <c r="F63" s="163"/>
      <c r="G63" s="163"/>
      <c r="H63" s="163">
        <f>'将来負担比率（分子）の構造'!K$44</f>
        <v>44</v>
      </c>
      <c r="I63" s="163"/>
      <c r="J63" s="163"/>
      <c r="K63" s="163">
        <f>'将来負担比率（分子）の構造'!L$44</f>
        <v>40</v>
      </c>
      <c r="L63" s="163"/>
      <c r="M63" s="163"/>
      <c r="N63" s="163">
        <f>'将来負担比率（分子）の構造'!M$44</f>
        <v>101</v>
      </c>
      <c r="O63" s="163"/>
      <c r="P63" s="163"/>
    </row>
    <row r="64" spans="1:16" x14ac:dyDescent="0.2">
      <c r="A64" s="163" t="s">
        <v>33</v>
      </c>
      <c r="B64" s="163">
        <f>'将来負担比率（分子）の構造'!I$43</f>
        <v>1465</v>
      </c>
      <c r="C64" s="163"/>
      <c r="D64" s="163"/>
      <c r="E64" s="163">
        <f>'将来負担比率（分子）の構造'!J$43</f>
        <v>1124</v>
      </c>
      <c r="F64" s="163"/>
      <c r="G64" s="163"/>
      <c r="H64" s="163">
        <f>'将来負担比率（分子）の構造'!K$43</f>
        <v>1134</v>
      </c>
      <c r="I64" s="163"/>
      <c r="J64" s="163"/>
      <c r="K64" s="163">
        <f>'将来負担比率（分子）の構造'!L$43</f>
        <v>1204</v>
      </c>
      <c r="L64" s="163"/>
      <c r="M64" s="163"/>
      <c r="N64" s="163">
        <f>'将来負担比率（分子）の構造'!M$43</f>
        <v>1206</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2018</v>
      </c>
      <c r="C66" s="163"/>
      <c r="D66" s="163"/>
      <c r="E66" s="163">
        <f>'将来負担比率（分子）の構造'!J$41</f>
        <v>2062</v>
      </c>
      <c r="F66" s="163"/>
      <c r="G66" s="163"/>
      <c r="H66" s="163">
        <f>'将来負担比率（分子）の構造'!K$41</f>
        <v>2090</v>
      </c>
      <c r="I66" s="163"/>
      <c r="J66" s="163"/>
      <c r="K66" s="163">
        <f>'将来負担比率（分子）の構造'!L$41</f>
        <v>2321</v>
      </c>
      <c r="L66" s="163"/>
      <c r="M66" s="163"/>
      <c r="N66" s="163">
        <f>'将来負担比率（分子）の構造'!M$41</f>
        <v>2505</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2406</v>
      </c>
      <c r="C72" s="167">
        <f>基金残高に係る経年分析!G55</f>
        <v>2527</v>
      </c>
      <c r="D72" s="167">
        <f>基金残高に係る経年分析!H55</f>
        <v>2719</v>
      </c>
    </row>
    <row r="73" spans="1:16" x14ac:dyDescent="0.2">
      <c r="A73" s="166" t="s">
        <v>74</v>
      </c>
      <c r="B73" s="167">
        <f>基金残高に係る経年分析!F56</f>
        <v>0</v>
      </c>
      <c r="C73" s="167">
        <f>基金残高に係る経年分析!G56</f>
        <v>0</v>
      </c>
      <c r="D73" s="167">
        <f>基金残高に係る経年分析!H56</f>
        <v>0</v>
      </c>
    </row>
    <row r="74" spans="1:16" x14ac:dyDescent="0.2">
      <c r="A74" s="166" t="s">
        <v>75</v>
      </c>
      <c r="B74" s="167">
        <f>基金残高に係る経年分析!F57</f>
        <v>803</v>
      </c>
      <c r="C74" s="167">
        <f>基金残高に係る経年分析!G57</f>
        <v>808</v>
      </c>
      <c r="D74" s="167">
        <f>基金残高に係る経年分析!H57</f>
        <v>802</v>
      </c>
    </row>
  </sheetData>
  <sheetProtection algorithmName="SHA-512" hashValue="LkEu8WEsDhVp5gpdfGvYDAflyRA2V+xqI704bG5mylcAm6WDfDyMn83E94ugdga4bwA0gHSFLTp0h44t206ZTw==" saltValue="MAGabLmV48DWZ3ZRNBhft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964194</v>
      </c>
      <c r="S5" s="677"/>
      <c r="T5" s="677"/>
      <c r="U5" s="677"/>
      <c r="V5" s="677"/>
      <c r="W5" s="677"/>
      <c r="X5" s="677"/>
      <c r="Y5" s="702"/>
      <c r="Z5" s="715">
        <v>23.3</v>
      </c>
      <c r="AA5" s="715"/>
      <c r="AB5" s="715"/>
      <c r="AC5" s="715"/>
      <c r="AD5" s="716">
        <v>964194</v>
      </c>
      <c r="AE5" s="716"/>
      <c r="AF5" s="716"/>
      <c r="AG5" s="716"/>
      <c r="AH5" s="716"/>
      <c r="AI5" s="716"/>
      <c r="AJ5" s="716"/>
      <c r="AK5" s="716"/>
      <c r="AL5" s="703">
        <v>36.299999999999997</v>
      </c>
      <c r="AM5" s="685"/>
      <c r="AN5" s="685"/>
      <c r="AO5" s="704"/>
      <c r="AP5" s="679" t="s">
        <v>216</v>
      </c>
      <c r="AQ5" s="680"/>
      <c r="AR5" s="680"/>
      <c r="AS5" s="680"/>
      <c r="AT5" s="680"/>
      <c r="AU5" s="680"/>
      <c r="AV5" s="680"/>
      <c r="AW5" s="680"/>
      <c r="AX5" s="680"/>
      <c r="AY5" s="680"/>
      <c r="AZ5" s="680"/>
      <c r="BA5" s="680"/>
      <c r="BB5" s="680"/>
      <c r="BC5" s="680"/>
      <c r="BD5" s="680"/>
      <c r="BE5" s="680"/>
      <c r="BF5" s="681"/>
      <c r="BG5" s="621">
        <v>964194</v>
      </c>
      <c r="BH5" s="622"/>
      <c r="BI5" s="622"/>
      <c r="BJ5" s="622"/>
      <c r="BK5" s="622"/>
      <c r="BL5" s="622"/>
      <c r="BM5" s="622"/>
      <c r="BN5" s="623"/>
      <c r="BO5" s="659">
        <v>100</v>
      </c>
      <c r="BP5" s="659"/>
      <c r="BQ5" s="659"/>
      <c r="BR5" s="659"/>
      <c r="BS5" s="660">
        <v>8151</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47499</v>
      </c>
      <c r="S6" s="622"/>
      <c r="T6" s="622"/>
      <c r="U6" s="622"/>
      <c r="V6" s="622"/>
      <c r="W6" s="622"/>
      <c r="X6" s="622"/>
      <c r="Y6" s="623"/>
      <c r="Z6" s="659">
        <v>1.1000000000000001</v>
      </c>
      <c r="AA6" s="659"/>
      <c r="AB6" s="659"/>
      <c r="AC6" s="659"/>
      <c r="AD6" s="660">
        <v>47499</v>
      </c>
      <c r="AE6" s="660"/>
      <c r="AF6" s="660"/>
      <c r="AG6" s="660"/>
      <c r="AH6" s="660"/>
      <c r="AI6" s="660"/>
      <c r="AJ6" s="660"/>
      <c r="AK6" s="660"/>
      <c r="AL6" s="624">
        <v>1.8</v>
      </c>
      <c r="AM6" s="625"/>
      <c r="AN6" s="625"/>
      <c r="AO6" s="661"/>
      <c r="AP6" s="618" t="s">
        <v>221</v>
      </c>
      <c r="AQ6" s="619"/>
      <c r="AR6" s="619"/>
      <c r="AS6" s="619"/>
      <c r="AT6" s="619"/>
      <c r="AU6" s="619"/>
      <c r="AV6" s="619"/>
      <c r="AW6" s="619"/>
      <c r="AX6" s="619"/>
      <c r="AY6" s="619"/>
      <c r="AZ6" s="619"/>
      <c r="BA6" s="619"/>
      <c r="BB6" s="619"/>
      <c r="BC6" s="619"/>
      <c r="BD6" s="619"/>
      <c r="BE6" s="619"/>
      <c r="BF6" s="620"/>
      <c r="BG6" s="621">
        <v>964194</v>
      </c>
      <c r="BH6" s="622"/>
      <c r="BI6" s="622"/>
      <c r="BJ6" s="622"/>
      <c r="BK6" s="622"/>
      <c r="BL6" s="622"/>
      <c r="BM6" s="622"/>
      <c r="BN6" s="623"/>
      <c r="BO6" s="659">
        <v>100</v>
      </c>
      <c r="BP6" s="659"/>
      <c r="BQ6" s="659"/>
      <c r="BR6" s="659"/>
      <c r="BS6" s="660">
        <v>8151</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53593</v>
      </c>
      <c r="CS6" s="622"/>
      <c r="CT6" s="622"/>
      <c r="CU6" s="622"/>
      <c r="CV6" s="622"/>
      <c r="CW6" s="622"/>
      <c r="CX6" s="622"/>
      <c r="CY6" s="623"/>
      <c r="CZ6" s="703">
        <v>1.4</v>
      </c>
      <c r="DA6" s="685"/>
      <c r="DB6" s="685"/>
      <c r="DC6" s="705"/>
      <c r="DD6" s="627" t="s">
        <v>122</v>
      </c>
      <c r="DE6" s="622"/>
      <c r="DF6" s="622"/>
      <c r="DG6" s="622"/>
      <c r="DH6" s="622"/>
      <c r="DI6" s="622"/>
      <c r="DJ6" s="622"/>
      <c r="DK6" s="622"/>
      <c r="DL6" s="622"/>
      <c r="DM6" s="622"/>
      <c r="DN6" s="622"/>
      <c r="DO6" s="622"/>
      <c r="DP6" s="623"/>
      <c r="DQ6" s="627">
        <v>53593</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207</v>
      </c>
      <c r="S7" s="622"/>
      <c r="T7" s="622"/>
      <c r="U7" s="622"/>
      <c r="V7" s="622"/>
      <c r="W7" s="622"/>
      <c r="X7" s="622"/>
      <c r="Y7" s="623"/>
      <c r="Z7" s="659">
        <v>0</v>
      </c>
      <c r="AA7" s="659"/>
      <c r="AB7" s="659"/>
      <c r="AC7" s="659"/>
      <c r="AD7" s="660">
        <v>207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218022</v>
      </c>
      <c r="BH7" s="622"/>
      <c r="BI7" s="622"/>
      <c r="BJ7" s="622"/>
      <c r="BK7" s="622"/>
      <c r="BL7" s="622"/>
      <c r="BM7" s="622"/>
      <c r="BN7" s="623"/>
      <c r="BO7" s="659">
        <v>22.6</v>
      </c>
      <c r="BP7" s="659"/>
      <c r="BQ7" s="659"/>
      <c r="BR7" s="659"/>
      <c r="BS7" s="660">
        <v>8151</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944611</v>
      </c>
      <c r="CS7" s="622"/>
      <c r="CT7" s="622"/>
      <c r="CU7" s="622"/>
      <c r="CV7" s="622"/>
      <c r="CW7" s="622"/>
      <c r="CX7" s="622"/>
      <c r="CY7" s="623"/>
      <c r="CZ7" s="659">
        <v>24</v>
      </c>
      <c r="DA7" s="659"/>
      <c r="DB7" s="659"/>
      <c r="DC7" s="659"/>
      <c r="DD7" s="627">
        <v>232779</v>
      </c>
      <c r="DE7" s="622"/>
      <c r="DF7" s="622"/>
      <c r="DG7" s="622"/>
      <c r="DH7" s="622"/>
      <c r="DI7" s="622"/>
      <c r="DJ7" s="622"/>
      <c r="DK7" s="622"/>
      <c r="DL7" s="622"/>
      <c r="DM7" s="622"/>
      <c r="DN7" s="622"/>
      <c r="DO7" s="622"/>
      <c r="DP7" s="623"/>
      <c r="DQ7" s="627">
        <v>613928</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3743</v>
      </c>
      <c r="S8" s="622"/>
      <c r="T8" s="622"/>
      <c r="U8" s="622"/>
      <c r="V8" s="622"/>
      <c r="W8" s="622"/>
      <c r="X8" s="622"/>
      <c r="Y8" s="623"/>
      <c r="Z8" s="659">
        <v>0.1</v>
      </c>
      <c r="AA8" s="659"/>
      <c r="AB8" s="659"/>
      <c r="AC8" s="659"/>
      <c r="AD8" s="660">
        <v>3743</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7094</v>
      </c>
      <c r="BH8" s="622"/>
      <c r="BI8" s="622"/>
      <c r="BJ8" s="622"/>
      <c r="BK8" s="622"/>
      <c r="BL8" s="622"/>
      <c r="BM8" s="622"/>
      <c r="BN8" s="623"/>
      <c r="BO8" s="659">
        <v>0.7</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806327</v>
      </c>
      <c r="CS8" s="622"/>
      <c r="CT8" s="622"/>
      <c r="CU8" s="622"/>
      <c r="CV8" s="622"/>
      <c r="CW8" s="622"/>
      <c r="CX8" s="622"/>
      <c r="CY8" s="623"/>
      <c r="CZ8" s="659">
        <v>20.399999999999999</v>
      </c>
      <c r="DA8" s="659"/>
      <c r="DB8" s="659"/>
      <c r="DC8" s="659"/>
      <c r="DD8" s="627">
        <v>34248</v>
      </c>
      <c r="DE8" s="622"/>
      <c r="DF8" s="622"/>
      <c r="DG8" s="622"/>
      <c r="DH8" s="622"/>
      <c r="DI8" s="622"/>
      <c r="DJ8" s="622"/>
      <c r="DK8" s="622"/>
      <c r="DL8" s="622"/>
      <c r="DM8" s="622"/>
      <c r="DN8" s="622"/>
      <c r="DO8" s="622"/>
      <c r="DP8" s="623"/>
      <c r="DQ8" s="627">
        <v>535970</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4966</v>
      </c>
      <c r="S9" s="622"/>
      <c r="T9" s="622"/>
      <c r="U9" s="622"/>
      <c r="V9" s="622"/>
      <c r="W9" s="622"/>
      <c r="X9" s="622"/>
      <c r="Y9" s="623"/>
      <c r="Z9" s="659">
        <v>0.1</v>
      </c>
      <c r="AA9" s="659"/>
      <c r="AB9" s="659"/>
      <c r="AC9" s="659"/>
      <c r="AD9" s="660">
        <v>4966</v>
      </c>
      <c r="AE9" s="660"/>
      <c r="AF9" s="660"/>
      <c r="AG9" s="660"/>
      <c r="AH9" s="660"/>
      <c r="AI9" s="660"/>
      <c r="AJ9" s="660"/>
      <c r="AK9" s="660"/>
      <c r="AL9" s="624">
        <v>0.2</v>
      </c>
      <c r="AM9" s="625"/>
      <c r="AN9" s="625"/>
      <c r="AO9" s="661"/>
      <c r="AP9" s="618" t="s">
        <v>230</v>
      </c>
      <c r="AQ9" s="619"/>
      <c r="AR9" s="619"/>
      <c r="AS9" s="619"/>
      <c r="AT9" s="619"/>
      <c r="AU9" s="619"/>
      <c r="AV9" s="619"/>
      <c r="AW9" s="619"/>
      <c r="AX9" s="619"/>
      <c r="AY9" s="619"/>
      <c r="AZ9" s="619"/>
      <c r="BA9" s="619"/>
      <c r="BB9" s="619"/>
      <c r="BC9" s="619"/>
      <c r="BD9" s="619"/>
      <c r="BE9" s="619"/>
      <c r="BF9" s="620"/>
      <c r="BG9" s="621">
        <v>171510</v>
      </c>
      <c r="BH9" s="622"/>
      <c r="BI9" s="622"/>
      <c r="BJ9" s="622"/>
      <c r="BK9" s="622"/>
      <c r="BL9" s="622"/>
      <c r="BM9" s="622"/>
      <c r="BN9" s="623"/>
      <c r="BO9" s="659">
        <v>17.8</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196276</v>
      </c>
      <c r="CS9" s="622"/>
      <c r="CT9" s="622"/>
      <c r="CU9" s="622"/>
      <c r="CV9" s="622"/>
      <c r="CW9" s="622"/>
      <c r="CX9" s="622"/>
      <c r="CY9" s="623"/>
      <c r="CZ9" s="659">
        <v>5</v>
      </c>
      <c r="DA9" s="659"/>
      <c r="DB9" s="659"/>
      <c r="DC9" s="659"/>
      <c r="DD9" s="627">
        <v>13425</v>
      </c>
      <c r="DE9" s="622"/>
      <c r="DF9" s="622"/>
      <c r="DG9" s="622"/>
      <c r="DH9" s="622"/>
      <c r="DI9" s="622"/>
      <c r="DJ9" s="622"/>
      <c r="DK9" s="622"/>
      <c r="DL9" s="622"/>
      <c r="DM9" s="622"/>
      <c r="DN9" s="622"/>
      <c r="DO9" s="622"/>
      <c r="DP9" s="623"/>
      <c r="DQ9" s="627">
        <v>155906</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10890</v>
      </c>
      <c r="BH10" s="622"/>
      <c r="BI10" s="622"/>
      <c r="BJ10" s="622"/>
      <c r="BK10" s="622"/>
      <c r="BL10" s="622"/>
      <c r="BM10" s="622"/>
      <c r="BN10" s="623"/>
      <c r="BO10" s="659">
        <v>1.1000000000000001</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11008</v>
      </c>
      <c r="CS10" s="622"/>
      <c r="CT10" s="622"/>
      <c r="CU10" s="622"/>
      <c r="CV10" s="622"/>
      <c r="CW10" s="622"/>
      <c r="CX10" s="622"/>
      <c r="CY10" s="623"/>
      <c r="CZ10" s="659">
        <v>0.3</v>
      </c>
      <c r="DA10" s="659"/>
      <c r="DB10" s="659"/>
      <c r="DC10" s="659"/>
      <c r="DD10" s="627" t="s">
        <v>122</v>
      </c>
      <c r="DE10" s="622"/>
      <c r="DF10" s="622"/>
      <c r="DG10" s="622"/>
      <c r="DH10" s="622"/>
      <c r="DI10" s="622"/>
      <c r="DJ10" s="622"/>
      <c r="DK10" s="622"/>
      <c r="DL10" s="622"/>
      <c r="DM10" s="622"/>
      <c r="DN10" s="622"/>
      <c r="DO10" s="622"/>
      <c r="DP10" s="623"/>
      <c r="DQ10" s="627">
        <v>1008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103133</v>
      </c>
      <c r="S11" s="622"/>
      <c r="T11" s="622"/>
      <c r="U11" s="622"/>
      <c r="V11" s="622"/>
      <c r="W11" s="622"/>
      <c r="X11" s="622"/>
      <c r="Y11" s="623"/>
      <c r="Z11" s="624">
        <v>2.5</v>
      </c>
      <c r="AA11" s="625"/>
      <c r="AB11" s="625"/>
      <c r="AC11" s="626"/>
      <c r="AD11" s="627">
        <v>103133</v>
      </c>
      <c r="AE11" s="622"/>
      <c r="AF11" s="622"/>
      <c r="AG11" s="622"/>
      <c r="AH11" s="622"/>
      <c r="AI11" s="622"/>
      <c r="AJ11" s="622"/>
      <c r="AK11" s="623"/>
      <c r="AL11" s="624">
        <v>3.9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28528</v>
      </c>
      <c r="BH11" s="622"/>
      <c r="BI11" s="622"/>
      <c r="BJ11" s="622"/>
      <c r="BK11" s="622"/>
      <c r="BL11" s="622"/>
      <c r="BM11" s="622"/>
      <c r="BN11" s="623"/>
      <c r="BO11" s="659">
        <v>3</v>
      </c>
      <c r="BP11" s="659"/>
      <c r="BQ11" s="659"/>
      <c r="BR11" s="659"/>
      <c r="BS11" s="660">
        <v>8151</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205453</v>
      </c>
      <c r="CS11" s="622"/>
      <c r="CT11" s="622"/>
      <c r="CU11" s="622"/>
      <c r="CV11" s="622"/>
      <c r="CW11" s="622"/>
      <c r="CX11" s="622"/>
      <c r="CY11" s="623"/>
      <c r="CZ11" s="659">
        <v>5.2</v>
      </c>
      <c r="DA11" s="659"/>
      <c r="DB11" s="659"/>
      <c r="DC11" s="659"/>
      <c r="DD11" s="627">
        <v>74571</v>
      </c>
      <c r="DE11" s="622"/>
      <c r="DF11" s="622"/>
      <c r="DG11" s="622"/>
      <c r="DH11" s="622"/>
      <c r="DI11" s="622"/>
      <c r="DJ11" s="622"/>
      <c r="DK11" s="622"/>
      <c r="DL11" s="622"/>
      <c r="DM11" s="622"/>
      <c r="DN11" s="622"/>
      <c r="DO11" s="622"/>
      <c r="DP11" s="623"/>
      <c r="DQ11" s="627">
        <v>138307</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711306</v>
      </c>
      <c r="BH12" s="622"/>
      <c r="BI12" s="622"/>
      <c r="BJ12" s="622"/>
      <c r="BK12" s="622"/>
      <c r="BL12" s="622"/>
      <c r="BM12" s="622"/>
      <c r="BN12" s="623"/>
      <c r="BO12" s="659">
        <v>73.8</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90070</v>
      </c>
      <c r="CS12" s="622"/>
      <c r="CT12" s="622"/>
      <c r="CU12" s="622"/>
      <c r="CV12" s="622"/>
      <c r="CW12" s="622"/>
      <c r="CX12" s="622"/>
      <c r="CY12" s="623"/>
      <c r="CZ12" s="659">
        <v>2.2999999999999998</v>
      </c>
      <c r="DA12" s="659"/>
      <c r="DB12" s="659"/>
      <c r="DC12" s="659"/>
      <c r="DD12" s="627">
        <v>6302</v>
      </c>
      <c r="DE12" s="622"/>
      <c r="DF12" s="622"/>
      <c r="DG12" s="622"/>
      <c r="DH12" s="622"/>
      <c r="DI12" s="622"/>
      <c r="DJ12" s="622"/>
      <c r="DK12" s="622"/>
      <c r="DL12" s="622"/>
      <c r="DM12" s="622"/>
      <c r="DN12" s="622"/>
      <c r="DO12" s="622"/>
      <c r="DP12" s="623"/>
      <c r="DQ12" s="627">
        <v>60421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v>170</v>
      </c>
      <c r="S13" s="622"/>
      <c r="T13" s="622"/>
      <c r="U13" s="622"/>
      <c r="V13" s="622"/>
      <c r="W13" s="622"/>
      <c r="X13" s="622"/>
      <c r="Y13" s="623"/>
      <c r="Z13" s="659">
        <v>0</v>
      </c>
      <c r="AA13" s="659"/>
      <c r="AB13" s="659"/>
      <c r="AC13" s="659"/>
      <c r="AD13" s="660">
        <v>170</v>
      </c>
      <c r="AE13" s="660"/>
      <c r="AF13" s="660"/>
      <c r="AG13" s="660"/>
      <c r="AH13" s="660"/>
      <c r="AI13" s="660"/>
      <c r="AJ13" s="660"/>
      <c r="AK13" s="660"/>
      <c r="AL13" s="624">
        <v>0</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711306</v>
      </c>
      <c r="BH13" s="622"/>
      <c r="BI13" s="622"/>
      <c r="BJ13" s="622"/>
      <c r="BK13" s="622"/>
      <c r="BL13" s="622"/>
      <c r="BM13" s="622"/>
      <c r="BN13" s="623"/>
      <c r="BO13" s="659">
        <v>73.8</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508315</v>
      </c>
      <c r="CS13" s="622"/>
      <c r="CT13" s="622"/>
      <c r="CU13" s="622"/>
      <c r="CV13" s="622"/>
      <c r="CW13" s="622"/>
      <c r="CX13" s="622"/>
      <c r="CY13" s="623"/>
      <c r="CZ13" s="659">
        <v>12.9</v>
      </c>
      <c r="DA13" s="659"/>
      <c r="DB13" s="659"/>
      <c r="DC13" s="659"/>
      <c r="DD13" s="627">
        <v>237187</v>
      </c>
      <c r="DE13" s="622"/>
      <c r="DF13" s="622"/>
      <c r="DG13" s="622"/>
      <c r="DH13" s="622"/>
      <c r="DI13" s="622"/>
      <c r="DJ13" s="622"/>
      <c r="DK13" s="622"/>
      <c r="DL13" s="622"/>
      <c r="DM13" s="622"/>
      <c r="DN13" s="622"/>
      <c r="DO13" s="622"/>
      <c r="DP13" s="623"/>
      <c r="DQ13" s="627">
        <v>346244</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24294</v>
      </c>
      <c r="BH14" s="622"/>
      <c r="BI14" s="622"/>
      <c r="BJ14" s="622"/>
      <c r="BK14" s="622"/>
      <c r="BL14" s="622"/>
      <c r="BM14" s="622"/>
      <c r="BN14" s="623"/>
      <c r="BO14" s="659">
        <v>2.5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205596</v>
      </c>
      <c r="CS14" s="622"/>
      <c r="CT14" s="622"/>
      <c r="CU14" s="622"/>
      <c r="CV14" s="622"/>
      <c r="CW14" s="622"/>
      <c r="CX14" s="622"/>
      <c r="CY14" s="623"/>
      <c r="CZ14" s="659">
        <v>5.2</v>
      </c>
      <c r="DA14" s="659"/>
      <c r="DB14" s="659"/>
      <c r="DC14" s="659"/>
      <c r="DD14" s="627">
        <v>64042</v>
      </c>
      <c r="DE14" s="622"/>
      <c r="DF14" s="622"/>
      <c r="DG14" s="622"/>
      <c r="DH14" s="622"/>
      <c r="DI14" s="622"/>
      <c r="DJ14" s="622"/>
      <c r="DK14" s="622"/>
      <c r="DL14" s="622"/>
      <c r="DM14" s="622"/>
      <c r="DN14" s="622"/>
      <c r="DO14" s="622"/>
      <c r="DP14" s="623"/>
      <c r="DQ14" s="627">
        <v>139638</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3490</v>
      </c>
      <c r="S15" s="622"/>
      <c r="T15" s="622"/>
      <c r="U15" s="622"/>
      <c r="V15" s="622"/>
      <c r="W15" s="622"/>
      <c r="X15" s="622"/>
      <c r="Y15" s="623"/>
      <c r="Z15" s="659">
        <v>0.1</v>
      </c>
      <c r="AA15" s="659"/>
      <c r="AB15" s="659"/>
      <c r="AC15" s="659"/>
      <c r="AD15" s="660">
        <v>3490</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10572</v>
      </c>
      <c r="BH15" s="622"/>
      <c r="BI15" s="622"/>
      <c r="BJ15" s="622"/>
      <c r="BK15" s="622"/>
      <c r="BL15" s="622"/>
      <c r="BM15" s="622"/>
      <c r="BN15" s="623"/>
      <c r="BO15" s="659">
        <v>1.1000000000000001</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582831</v>
      </c>
      <c r="CS15" s="622"/>
      <c r="CT15" s="622"/>
      <c r="CU15" s="622"/>
      <c r="CV15" s="622"/>
      <c r="CW15" s="622"/>
      <c r="CX15" s="622"/>
      <c r="CY15" s="623"/>
      <c r="CZ15" s="659">
        <v>14.8</v>
      </c>
      <c r="DA15" s="659"/>
      <c r="DB15" s="659"/>
      <c r="DC15" s="659"/>
      <c r="DD15" s="627">
        <v>263112</v>
      </c>
      <c r="DE15" s="622"/>
      <c r="DF15" s="622"/>
      <c r="DG15" s="622"/>
      <c r="DH15" s="622"/>
      <c r="DI15" s="622"/>
      <c r="DJ15" s="622"/>
      <c r="DK15" s="622"/>
      <c r="DL15" s="622"/>
      <c r="DM15" s="622"/>
      <c r="DN15" s="622"/>
      <c r="DO15" s="622"/>
      <c r="DP15" s="623"/>
      <c r="DQ15" s="627">
        <v>401539</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6434</v>
      </c>
      <c r="S16" s="622"/>
      <c r="T16" s="622"/>
      <c r="U16" s="622"/>
      <c r="V16" s="622"/>
      <c r="W16" s="622"/>
      <c r="X16" s="622"/>
      <c r="Y16" s="623"/>
      <c r="Z16" s="659">
        <v>0.2</v>
      </c>
      <c r="AA16" s="659"/>
      <c r="AB16" s="659"/>
      <c r="AC16" s="659"/>
      <c r="AD16" s="660">
        <v>6434</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25958</v>
      </c>
      <c r="S17" s="622"/>
      <c r="T17" s="622"/>
      <c r="U17" s="622"/>
      <c r="V17" s="622"/>
      <c r="W17" s="622"/>
      <c r="X17" s="622"/>
      <c r="Y17" s="623"/>
      <c r="Z17" s="659">
        <v>0.6</v>
      </c>
      <c r="AA17" s="659"/>
      <c r="AB17" s="659"/>
      <c r="AC17" s="659"/>
      <c r="AD17" s="660">
        <v>25958</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339327</v>
      </c>
      <c r="CS17" s="622"/>
      <c r="CT17" s="622"/>
      <c r="CU17" s="622"/>
      <c r="CV17" s="622"/>
      <c r="CW17" s="622"/>
      <c r="CX17" s="622"/>
      <c r="CY17" s="623"/>
      <c r="CZ17" s="659">
        <v>8.6</v>
      </c>
      <c r="DA17" s="659"/>
      <c r="DB17" s="659"/>
      <c r="DC17" s="659"/>
      <c r="DD17" s="627" t="s">
        <v>122</v>
      </c>
      <c r="DE17" s="622"/>
      <c r="DF17" s="622"/>
      <c r="DG17" s="622"/>
      <c r="DH17" s="622"/>
      <c r="DI17" s="622"/>
      <c r="DJ17" s="622"/>
      <c r="DK17" s="622"/>
      <c r="DL17" s="622"/>
      <c r="DM17" s="622"/>
      <c r="DN17" s="622"/>
      <c r="DO17" s="622"/>
      <c r="DP17" s="623"/>
      <c r="DQ17" s="627">
        <v>339327</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6222</v>
      </c>
      <c r="S18" s="622"/>
      <c r="T18" s="622"/>
      <c r="U18" s="622"/>
      <c r="V18" s="622"/>
      <c r="W18" s="622"/>
      <c r="X18" s="622"/>
      <c r="Y18" s="623"/>
      <c r="Z18" s="659">
        <v>0.2</v>
      </c>
      <c r="AA18" s="659"/>
      <c r="AB18" s="659"/>
      <c r="AC18" s="659"/>
      <c r="AD18" s="660">
        <v>6222</v>
      </c>
      <c r="AE18" s="660"/>
      <c r="AF18" s="660"/>
      <c r="AG18" s="660"/>
      <c r="AH18" s="660"/>
      <c r="AI18" s="660"/>
      <c r="AJ18" s="660"/>
      <c r="AK18" s="660"/>
      <c r="AL18" s="624">
        <v>0.2</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19348</v>
      </c>
      <c r="S19" s="622"/>
      <c r="T19" s="622"/>
      <c r="U19" s="622"/>
      <c r="V19" s="622"/>
      <c r="W19" s="622"/>
      <c r="X19" s="622"/>
      <c r="Y19" s="623"/>
      <c r="Z19" s="659">
        <v>0.5</v>
      </c>
      <c r="AA19" s="659"/>
      <c r="AB19" s="659"/>
      <c r="AC19" s="659"/>
      <c r="AD19" s="660">
        <v>19348</v>
      </c>
      <c r="AE19" s="660"/>
      <c r="AF19" s="660"/>
      <c r="AG19" s="660"/>
      <c r="AH19" s="660"/>
      <c r="AI19" s="660"/>
      <c r="AJ19" s="660"/>
      <c r="AK19" s="660"/>
      <c r="AL19" s="624">
        <v>0.7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388</v>
      </c>
      <c r="S20" s="622"/>
      <c r="T20" s="622"/>
      <c r="U20" s="622"/>
      <c r="V20" s="622"/>
      <c r="W20" s="622"/>
      <c r="X20" s="622"/>
      <c r="Y20" s="623"/>
      <c r="Z20" s="659">
        <v>0</v>
      </c>
      <c r="AA20" s="659"/>
      <c r="AB20" s="659"/>
      <c r="AC20" s="659"/>
      <c r="AD20" s="660">
        <v>388</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3943407</v>
      </c>
      <c r="CS20" s="622"/>
      <c r="CT20" s="622"/>
      <c r="CU20" s="622"/>
      <c r="CV20" s="622"/>
      <c r="CW20" s="622"/>
      <c r="CX20" s="622"/>
      <c r="CY20" s="623"/>
      <c r="CZ20" s="659">
        <v>100</v>
      </c>
      <c r="DA20" s="659"/>
      <c r="DB20" s="659"/>
      <c r="DC20" s="659"/>
      <c r="DD20" s="627">
        <v>925666</v>
      </c>
      <c r="DE20" s="622"/>
      <c r="DF20" s="622"/>
      <c r="DG20" s="622"/>
      <c r="DH20" s="622"/>
      <c r="DI20" s="622"/>
      <c r="DJ20" s="622"/>
      <c r="DK20" s="622"/>
      <c r="DL20" s="622"/>
      <c r="DM20" s="622"/>
      <c r="DN20" s="622"/>
      <c r="DO20" s="622"/>
      <c r="DP20" s="623"/>
      <c r="DQ20" s="627">
        <v>2785881</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1587976</v>
      </c>
      <c r="S21" s="622"/>
      <c r="T21" s="622"/>
      <c r="U21" s="622"/>
      <c r="V21" s="622"/>
      <c r="W21" s="622"/>
      <c r="X21" s="622"/>
      <c r="Y21" s="623"/>
      <c r="Z21" s="659">
        <v>38.4</v>
      </c>
      <c r="AA21" s="659"/>
      <c r="AB21" s="659"/>
      <c r="AC21" s="659"/>
      <c r="AD21" s="660">
        <v>1486821</v>
      </c>
      <c r="AE21" s="660"/>
      <c r="AF21" s="660"/>
      <c r="AG21" s="660"/>
      <c r="AH21" s="660"/>
      <c r="AI21" s="660"/>
      <c r="AJ21" s="660"/>
      <c r="AK21" s="660"/>
      <c r="AL21" s="624">
        <v>56</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1486821</v>
      </c>
      <c r="S22" s="622"/>
      <c r="T22" s="622"/>
      <c r="U22" s="622"/>
      <c r="V22" s="622"/>
      <c r="W22" s="622"/>
      <c r="X22" s="622"/>
      <c r="Y22" s="623"/>
      <c r="Z22" s="659">
        <v>36</v>
      </c>
      <c r="AA22" s="659"/>
      <c r="AB22" s="659"/>
      <c r="AC22" s="659"/>
      <c r="AD22" s="660">
        <v>1486821</v>
      </c>
      <c r="AE22" s="660"/>
      <c r="AF22" s="660"/>
      <c r="AG22" s="660"/>
      <c r="AH22" s="660"/>
      <c r="AI22" s="660"/>
      <c r="AJ22" s="660"/>
      <c r="AK22" s="660"/>
      <c r="AL22" s="624">
        <v>56</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101153</v>
      </c>
      <c r="S23" s="622"/>
      <c r="T23" s="622"/>
      <c r="U23" s="622"/>
      <c r="V23" s="622"/>
      <c r="W23" s="622"/>
      <c r="X23" s="622"/>
      <c r="Y23" s="623"/>
      <c r="Z23" s="659">
        <v>2.4</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v>2</v>
      </c>
      <c r="S24" s="622"/>
      <c r="T24" s="622"/>
      <c r="U24" s="622"/>
      <c r="V24" s="622"/>
      <c r="W24" s="622"/>
      <c r="X24" s="622"/>
      <c r="Y24" s="623"/>
      <c r="Z24" s="659">
        <v>0</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1330254</v>
      </c>
      <c r="CS24" s="677"/>
      <c r="CT24" s="677"/>
      <c r="CU24" s="677"/>
      <c r="CV24" s="677"/>
      <c r="CW24" s="677"/>
      <c r="CX24" s="677"/>
      <c r="CY24" s="702"/>
      <c r="CZ24" s="703">
        <v>33.700000000000003</v>
      </c>
      <c r="DA24" s="685"/>
      <c r="DB24" s="685"/>
      <c r="DC24" s="705"/>
      <c r="DD24" s="701">
        <v>1098977</v>
      </c>
      <c r="DE24" s="677"/>
      <c r="DF24" s="677"/>
      <c r="DG24" s="677"/>
      <c r="DH24" s="677"/>
      <c r="DI24" s="677"/>
      <c r="DJ24" s="677"/>
      <c r="DK24" s="702"/>
      <c r="DL24" s="701">
        <v>1028314</v>
      </c>
      <c r="DM24" s="677"/>
      <c r="DN24" s="677"/>
      <c r="DO24" s="677"/>
      <c r="DP24" s="677"/>
      <c r="DQ24" s="677"/>
      <c r="DR24" s="677"/>
      <c r="DS24" s="677"/>
      <c r="DT24" s="677"/>
      <c r="DU24" s="677"/>
      <c r="DV24" s="702"/>
      <c r="DW24" s="703">
        <v>38.799999999999997</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2747770</v>
      </c>
      <c r="S25" s="622"/>
      <c r="T25" s="622"/>
      <c r="U25" s="622"/>
      <c r="V25" s="622"/>
      <c r="W25" s="622"/>
      <c r="X25" s="622"/>
      <c r="Y25" s="623"/>
      <c r="Z25" s="659">
        <v>66.5</v>
      </c>
      <c r="AA25" s="659"/>
      <c r="AB25" s="659"/>
      <c r="AC25" s="659"/>
      <c r="AD25" s="660">
        <v>2646615</v>
      </c>
      <c r="AE25" s="660"/>
      <c r="AF25" s="660"/>
      <c r="AG25" s="660"/>
      <c r="AH25" s="660"/>
      <c r="AI25" s="660"/>
      <c r="AJ25" s="660"/>
      <c r="AK25" s="660"/>
      <c r="AL25" s="624">
        <v>99.7</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674500</v>
      </c>
      <c r="CS25" s="634"/>
      <c r="CT25" s="634"/>
      <c r="CU25" s="634"/>
      <c r="CV25" s="634"/>
      <c r="CW25" s="634"/>
      <c r="CX25" s="634"/>
      <c r="CY25" s="635"/>
      <c r="CZ25" s="624">
        <v>17.100000000000001</v>
      </c>
      <c r="DA25" s="636"/>
      <c r="DB25" s="636"/>
      <c r="DC25" s="637"/>
      <c r="DD25" s="627">
        <v>625692</v>
      </c>
      <c r="DE25" s="634"/>
      <c r="DF25" s="634"/>
      <c r="DG25" s="634"/>
      <c r="DH25" s="634"/>
      <c r="DI25" s="634"/>
      <c r="DJ25" s="634"/>
      <c r="DK25" s="635"/>
      <c r="DL25" s="627">
        <v>600669</v>
      </c>
      <c r="DM25" s="634"/>
      <c r="DN25" s="634"/>
      <c r="DO25" s="634"/>
      <c r="DP25" s="634"/>
      <c r="DQ25" s="634"/>
      <c r="DR25" s="634"/>
      <c r="DS25" s="634"/>
      <c r="DT25" s="634"/>
      <c r="DU25" s="634"/>
      <c r="DV25" s="635"/>
      <c r="DW25" s="624">
        <v>22.6</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t="s">
        <v>122</v>
      </c>
      <c r="S26" s="622"/>
      <c r="T26" s="622"/>
      <c r="U26" s="622"/>
      <c r="V26" s="622"/>
      <c r="W26" s="622"/>
      <c r="X26" s="622"/>
      <c r="Y26" s="623"/>
      <c r="Z26" s="659" t="s">
        <v>122</v>
      </c>
      <c r="AA26" s="659"/>
      <c r="AB26" s="659"/>
      <c r="AC26" s="659"/>
      <c r="AD26" s="660" t="s">
        <v>122</v>
      </c>
      <c r="AE26" s="660"/>
      <c r="AF26" s="660"/>
      <c r="AG26" s="660"/>
      <c r="AH26" s="660"/>
      <c r="AI26" s="660"/>
      <c r="AJ26" s="660"/>
      <c r="AK26" s="660"/>
      <c r="AL26" s="624" t="s">
        <v>122</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283385</v>
      </c>
      <c r="CS26" s="622"/>
      <c r="CT26" s="622"/>
      <c r="CU26" s="622"/>
      <c r="CV26" s="622"/>
      <c r="CW26" s="622"/>
      <c r="CX26" s="622"/>
      <c r="CY26" s="623"/>
      <c r="CZ26" s="624">
        <v>7.2</v>
      </c>
      <c r="DA26" s="636"/>
      <c r="DB26" s="636"/>
      <c r="DC26" s="637"/>
      <c r="DD26" s="627">
        <v>256822</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6753</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964194</v>
      </c>
      <c r="BH27" s="622"/>
      <c r="BI27" s="622"/>
      <c r="BJ27" s="622"/>
      <c r="BK27" s="622"/>
      <c r="BL27" s="622"/>
      <c r="BM27" s="622"/>
      <c r="BN27" s="623"/>
      <c r="BO27" s="659">
        <v>100</v>
      </c>
      <c r="BP27" s="659"/>
      <c r="BQ27" s="659"/>
      <c r="BR27" s="659"/>
      <c r="BS27" s="660">
        <v>8151</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316427</v>
      </c>
      <c r="CS27" s="634"/>
      <c r="CT27" s="634"/>
      <c r="CU27" s="634"/>
      <c r="CV27" s="634"/>
      <c r="CW27" s="634"/>
      <c r="CX27" s="634"/>
      <c r="CY27" s="635"/>
      <c r="CZ27" s="624">
        <v>8</v>
      </c>
      <c r="DA27" s="636"/>
      <c r="DB27" s="636"/>
      <c r="DC27" s="637"/>
      <c r="DD27" s="627">
        <v>133958</v>
      </c>
      <c r="DE27" s="634"/>
      <c r="DF27" s="634"/>
      <c r="DG27" s="634"/>
      <c r="DH27" s="634"/>
      <c r="DI27" s="634"/>
      <c r="DJ27" s="634"/>
      <c r="DK27" s="635"/>
      <c r="DL27" s="627">
        <v>88318</v>
      </c>
      <c r="DM27" s="634"/>
      <c r="DN27" s="634"/>
      <c r="DO27" s="634"/>
      <c r="DP27" s="634"/>
      <c r="DQ27" s="634"/>
      <c r="DR27" s="634"/>
      <c r="DS27" s="634"/>
      <c r="DT27" s="634"/>
      <c r="DU27" s="634"/>
      <c r="DV27" s="635"/>
      <c r="DW27" s="624">
        <v>3.3</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9773</v>
      </c>
      <c r="S28" s="622"/>
      <c r="T28" s="622"/>
      <c r="U28" s="622"/>
      <c r="V28" s="622"/>
      <c r="W28" s="622"/>
      <c r="X28" s="622"/>
      <c r="Y28" s="623"/>
      <c r="Z28" s="659">
        <v>0.2</v>
      </c>
      <c r="AA28" s="659"/>
      <c r="AB28" s="659"/>
      <c r="AC28" s="659"/>
      <c r="AD28" s="660">
        <v>336</v>
      </c>
      <c r="AE28" s="660"/>
      <c r="AF28" s="660"/>
      <c r="AG28" s="660"/>
      <c r="AH28" s="660"/>
      <c r="AI28" s="660"/>
      <c r="AJ28" s="660"/>
      <c r="AK28" s="660"/>
      <c r="AL28" s="624">
        <v>0</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339327</v>
      </c>
      <c r="CS28" s="622"/>
      <c r="CT28" s="622"/>
      <c r="CU28" s="622"/>
      <c r="CV28" s="622"/>
      <c r="CW28" s="622"/>
      <c r="CX28" s="622"/>
      <c r="CY28" s="623"/>
      <c r="CZ28" s="624">
        <v>8.6</v>
      </c>
      <c r="DA28" s="636"/>
      <c r="DB28" s="636"/>
      <c r="DC28" s="637"/>
      <c r="DD28" s="627">
        <v>339327</v>
      </c>
      <c r="DE28" s="622"/>
      <c r="DF28" s="622"/>
      <c r="DG28" s="622"/>
      <c r="DH28" s="622"/>
      <c r="DI28" s="622"/>
      <c r="DJ28" s="622"/>
      <c r="DK28" s="623"/>
      <c r="DL28" s="627">
        <v>339327</v>
      </c>
      <c r="DM28" s="622"/>
      <c r="DN28" s="622"/>
      <c r="DO28" s="622"/>
      <c r="DP28" s="622"/>
      <c r="DQ28" s="622"/>
      <c r="DR28" s="622"/>
      <c r="DS28" s="622"/>
      <c r="DT28" s="622"/>
      <c r="DU28" s="622"/>
      <c r="DV28" s="623"/>
      <c r="DW28" s="624">
        <v>12.8</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2294</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338857</v>
      </c>
      <c r="CS29" s="634"/>
      <c r="CT29" s="634"/>
      <c r="CU29" s="634"/>
      <c r="CV29" s="634"/>
      <c r="CW29" s="634"/>
      <c r="CX29" s="634"/>
      <c r="CY29" s="635"/>
      <c r="CZ29" s="624">
        <v>8.6</v>
      </c>
      <c r="DA29" s="636"/>
      <c r="DB29" s="636"/>
      <c r="DC29" s="637"/>
      <c r="DD29" s="627">
        <v>338857</v>
      </c>
      <c r="DE29" s="634"/>
      <c r="DF29" s="634"/>
      <c r="DG29" s="634"/>
      <c r="DH29" s="634"/>
      <c r="DI29" s="634"/>
      <c r="DJ29" s="634"/>
      <c r="DK29" s="635"/>
      <c r="DL29" s="627">
        <v>338857</v>
      </c>
      <c r="DM29" s="634"/>
      <c r="DN29" s="634"/>
      <c r="DO29" s="634"/>
      <c r="DP29" s="634"/>
      <c r="DQ29" s="634"/>
      <c r="DR29" s="634"/>
      <c r="DS29" s="634"/>
      <c r="DT29" s="634"/>
      <c r="DU29" s="634"/>
      <c r="DV29" s="635"/>
      <c r="DW29" s="624">
        <v>12.8</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462694</v>
      </c>
      <c r="S30" s="622"/>
      <c r="T30" s="622"/>
      <c r="U30" s="622"/>
      <c r="V30" s="622"/>
      <c r="W30" s="622"/>
      <c r="X30" s="622"/>
      <c r="Y30" s="623"/>
      <c r="Z30" s="659">
        <v>11.2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330437</v>
      </c>
      <c r="CS30" s="622"/>
      <c r="CT30" s="622"/>
      <c r="CU30" s="622"/>
      <c r="CV30" s="622"/>
      <c r="CW30" s="622"/>
      <c r="CX30" s="622"/>
      <c r="CY30" s="623"/>
      <c r="CZ30" s="624">
        <v>8.4</v>
      </c>
      <c r="DA30" s="636"/>
      <c r="DB30" s="636"/>
      <c r="DC30" s="637"/>
      <c r="DD30" s="627">
        <v>330437</v>
      </c>
      <c r="DE30" s="622"/>
      <c r="DF30" s="622"/>
      <c r="DG30" s="622"/>
      <c r="DH30" s="622"/>
      <c r="DI30" s="622"/>
      <c r="DJ30" s="622"/>
      <c r="DK30" s="623"/>
      <c r="DL30" s="627">
        <v>330437</v>
      </c>
      <c r="DM30" s="622"/>
      <c r="DN30" s="622"/>
      <c r="DO30" s="622"/>
      <c r="DP30" s="622"/>
      <c r="DQ30" s="622"/>
      <c r="DR30" s="622"/>
      <c r="DS30" s="622"/>
      <c r="DT30" s="622"/>
      <c r="DU30" s="622"/>
      <c r="DV30" s="623"/>
      <c r="DW30" s="624">
        <v>12.5</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99.8</v>
      </c>
      <c r="BH31" s="684"/>
      <c r="BI31" s="684"/>
      <c r="BJ31" s="684"/>
      <c r="BK31" s="684"/>
      <c r="BL31" s="684"/>
      <c r="BM31" s="685">
        <v>99.2</v>
      </c>
      <c r="BN31" s="684"/>
      <c r="BO31" s="684"/>
      <c r="BP31" s="684"/>
      <c r="BQ31" s="686"/>
      <c r="BR31" s="683">
        <v>99.7</v>
      </c>
      <c r="BS31" s="684"/>
      <c r="BT31" s="684"/>
      <c r="BU31" s="684"/>
      <c r="BV31" s="684"/>
      <c r="BW31" s="684"/>
      <c r="BX31" s="685">
        <v>99.3</v>
      </c>
      <c r="BY31" s="684"/>
      <c r="BZ31" s="684"/>
      <c r="CA31" s="684"/>
      <c r="CB31" s="686"/>
      <c r="CD31" s="642"/>
      <c r="CE31" s="643"/>
      <c r="CF31" s="618" t="s">
        <v>300</v>
      </c>
      <c r="CG31" s="619"/>
      <c r="CH31" s="619"/>
      <c r="CI31" s="619"/>
      <c r="CJ31" s="619"/>
      <c r="CK31" s="619"/>
      <c r="CL31" s="619"/>
      <c r="CM31" s="619"/>
      <c r="CN31" s="619"/>
      <c r="CO31" s="619"/>
      <c r="CP31" s="619"/>
      <c r="CQ31" s="620"/>
      <c r="CR31" s="621">
        <v>8420</v>
      </c>
      <c r="CS31" s="634"/>
      <c r="CT31" s="634"/>
      <c r="CU31" s="634"/>
      <c r="CV31" s="634"/>
      <c r="CW31" s="634"/>
      <c r="CX31" s="634"/>
      <c r="CY31" s="635"/>
      <c r="CZ31" s="624">
        <v>0.2</v>
      </c>
      <c r="DA31" s="636"/>
      <c r="DB31" s="636"/>
      <c r="DC31" s="637"/>
      <c r="DD31" s="627">
        <v>8420</v>
      </c>
      <c r="DE31" s="634"/>
      <c r="DF31" s="634"/>
      <c r="DG31" s="634"/>
      <c r="DH31" s="634"/>
      <c r="DI31" s="634"/>
      <c r="DJ31" s="634"/>
      <c r="DK31" s="635"/>
      <c r="DL31" s="627">
        <v>8420</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123452</v>
      </c>
      <c r="S32" s="622"/>
      <c r="T32" s="622"/>
      <c r="U32" s="622"/>
      <c r="V32" s="622"/>
      <c r="W32" s="622"/>
      <c r="X32" s="622"/>
      <c r="Y32" s="623"/>
      <c r="Z32" s="659">
        <v>3</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99.5</v>
      </c>
      <c r="BH32" s="634"/>
      <c r="BI32" s="634"/>
      <c r="BJ32" s="634"/>
      <c r="BK32" s="634"/>
      <c r="BL32" s="634"/>
      <c r="BM32" s="625">
        <v>98.2</v>
      </c>
      <c r="BN32" s="634"/>
      <c r="BO32" s="634"/>
      <c r="BP32" s="634"/>
      <c r="BQ32" s="657"/>
      <c r="BR32" s="692">
        <v>99</v>
      </c>
      <c r="BS32" s="634"/>
      <c r="BT32" s="634"/>
      <c r="BU32" s="634"/>
      <c r="BV32" s="634"/>
      <c r="BW32" s="634"/>
      <c r="BX32" s="625">
        <v>98.3</v>
      </c>
      <c r="BY32" s="634"/>
      <c r="BZ32" s="634"/>
      <c r="CA32" s="634"/>
      <c r="CB32" s="657"/>
      <c r="CD32" s="644"/>
      <c r="CE32" s="645"/>
      <c r="CF32" s="618" t="s">
        <v>304</v>
      </c>
      <c r="CG32" s="619"/>
      <c r="CH32" s="619"/>
      <c r="CI32" s="619"/>
      <c r="CJ32" s="619"/>
      <c r="CK32" s="619"/>
      <c r="CL32" s="619"/>
      <c r="CM32" s="619"/>
      <c r="CN32" s="619"/>
      <c r="CO32" s="619"/>
      <c r="CP32" s="619"/>
      <c r="CQ32" s="620"/>
      <c r="CR32" s="621">
        <v>470</v>
      </c>
      <c r="CS32" s="622"/>
      <c r="CT32" s="622"/>
      <c r="CU32" s="622"/>
      <c r="CV32" s="622"/>
      <c r="CW32" s="622"/>
      <c r="CX32" s="622"/>
      <c r="CY32" s="623"/>
      <c r="CZ32" s="624">
        <v>0</v>
      </c>
      <c r="DA32" s="636"/>
      <c r="DB32" s="636"/>
      <c r="DC32" s="637"/>
      <c r="DD32" s="627">
        <v>470</v>
      </c>
      <c r="DE32" s="622"/>
      <c r="DF32" s="622"/>
      <c r="DG32" s="622"/>
      <c r="DH32" s="622"/>
      <c r="DI32" s="622"/>
      <c r="DJ32" s="622"/>
      <c r="DK32" s="623"/>
      <c r="DL32" s="627">
        <v>470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5063</v>
      </c>
      <c r="S33" s="622"/>
      <c r="T33" s="622"/>
      <c r="U33" s="622"/>
      <c r="V33" s="622"/>
      <c r="W33" s="622"/>
      <c r="X33" s="622"/>
      <c r="Y33" s="623"/>
      <c r="Z33" s="659">
        <v>0.1</v>
      </c>
      <c r="AA33" s="659"/>
      <c r="AB33" s="659"/>
      <c r="AC33" s="659"/>
      <c r="AD33" s="660">
        <v>527</v>
      </c>
      <c r="AE33" s="660"/>
      <c r="AF33" s="660"/>
      <c r="AG33" s="660"/>
      <c r="AH33" s="660"/>
      <c r="AI33" s="660"/>
      <c r="AJ33" s="660"/>
      <c r="AK33" s="660"/>
      <c r="AL33" s="624">
        <v>0</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99.9</v>
      </c>
      <c r="BH33" s="606"/>
      <c r="BI33" s="606"/>
      <c r="BJ33" s="606"/>
      <c r="BK33" s="606"/>
      <c r="BL33" s="606"/>
      <c r="BM33" s="652">
        <v>99.6</v>
      </c>
      <c r="BN33" s="606"/>
      <c r="BO33" s="606"/>
      <c r="BP33" s="606"/>
      <c r="BQ33" s="669"/>
      <c r="BR33" s="682">
        <v>99.9</v>
      </c>
      <c r="BS33" s="606"/>
      <c r="BT33" s="606"/>
      <c r="BU33" s="606"/>
      <c r="BV33" s="606"/>
      <c r="BW33" s="606"/>
      <c r="BX33" s="652">
        <v>99.6</v>
      </c>
      <c r="BY33" s="606"/>
      <c r="BZ33" s="606"/>
      <c r="CA33" s="606"/>
      <c r="CB33" s="669"/>
      <c r="CD33" s="618" t="s">
        <v>307</v>
      </c>
      <c r="CE33" s="619"/>
      <c r="CF33" s="619"/>
      <c r="CG33" s="619"/>
      <c r="CH33" s="619"/>
      <c r="CI33" s="619"/>
      <c r="CJ33" s="619"/>
      <c r="CK33" s="619"/>
      <c r="CL33" s="619"/>
      <c r="CM33" s="619"/>
      <c r="CN33" s="619"/>
      <c r="CO33" s="619"/>
      <c r="CP33" s="619"/>
      <c r="CQ33" s="620"/>
      <c r="CR33" s="621">
        <v>1687487</v>
      </c>
      <c r="CS33" s="634"/>
      <c r="CT33" s="634"/>
      <c r="CU33" s="634"/>
      <c r="CV33" s="634"/>
      <c r="CW33" s="634"/>
      <c r="CX33" s="634"/>
      <c r="CY33" s="635"/>
      <c r="CZ33" s="624">
        <v>42.8</v>
      </c>
      <c r="DA33" s="636"/>
      <c r="DB33" s="636"/>
      <c r="DC33" s="637"/>
      <c r="DD33" s="627">
        <v>1451885</v>
      </c>
      <c r="DE33" s="634"/>
      <c r="DF33" s="634"/>
      <c r="DG33" s="634"/>
      <c r="DH33" s="634"/>
      <c r="DI33" s="634"/>
      <c r="DJ33" s="634"/>
      <c r="DK33" s="635"/>
      <c r="DL33" s="627">
        <v>1023646</v>
      </c>
      <c r="DM33" s="634"/>
      <c r="DN33" s="634"/>
      <c r="DO33" s="634"/>
      <c r="DP33" s="634"/>
      <c r="DQ33" s="634"/>
      <c r="DR33" s="634"/>
      <c r="DS33" s="634"/>
      <c r="DT33" s="634"/>
      <c r="DU33" s="634"/>
      <c r="DV33" s="635"/>
      <c r="DW33" s="624">
        <v>38.6</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5783</v>
      </c>
      <c r="S34" s="622"/>
      <c r="T34" s="622"/>
      <c r="U34" s="622"/>
      <c r="V34" s="622"/>
      <c r="W34" s="622"/>
      <c r="X34" s="622"/>
      <c r="Y34" s="623"/>
      <c r="Z34" s="659">
        <v>0.1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528774</v>
      </c>
      <c r="CS34" s="622"/>
      <c r="CT34" s="622"/>
      <c r="CU34" s="622"/>
      <c r="CV34" s="622"/>
      <c r="CW34" s="622"/>
      <c r="CX34" s="622"/>
      <c r="CY34" s="623"/>
      <c r="CZ34" s="624">
        <v>13.4</v>
      </c>
      <c r="DA34" s="636"/>
      <c r="DB34" s="636"/>
      <c r="DC34" s="637"/>
      <c r="DD34" s="627">
        <v>398264</v>
      </c>
      <c r="DE34" s="622"/>
      <c r="DF34" s="622"/>
      <c r="DG34" s="622"/>
      <c r="DH34" s="622"/>
      <c r="DI34" s="622"/>
      <c r="DJ34" s="622"/>
      <c r="DK34" s="623"/>
      <c r="DL34" s="627">
        <v>308157</v>
      </c>
      <c r="DM34" s="622"/>
      <c r="DN34" s="622"/>
      <c r="DO34" s="622"/>
      <c r="DP34" s="622"/>
      <c r="DQ34" s="622"/>
      <c r="DR34" s="622"/>
      <c r="DS34" s="622"/>
      <c r="DT34" s="622"/>
      <c r="DU34" s="622"/>
      <c r="DV34" s="623"/>
      <c r="DW34" s="624">
        <v>11.6</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15484</v>
      </c>
      <c r="S35" s="622"/>
      <c r="T35" s="622"/>
      <c r="U35" s="622"/>
      <c r="V35" s="622"/>
      <c r="W35" s="622"/>
      <c r="X35" s="622"/>
      <c r="Y35" s="623"/>
      <c r="Z35" s="659">
        <v>0.4</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44879</v>
      </c>
      <c r="CS35" s="634"/>
      <c r="CT35" s="634"/>
      <c r="CU35" s="634"/>
      <c r="CV35" s="634"/>
      <c r="CW35" s="634"/>
      <c r="CX35" s="634"/>
      <c r="CY35" s="635"/>
      <c r="CZ35" s="624">
        <v>1.1000000000000001</v>
      </c>
      <c r="DA35" s="636"/>
      <c r="DB35" s="636"/>
      <c r="DC35" s="637"/>
      <c r="DD35" s="627">
        <v>43319</v>
      </c>
      <c r="DE35" s="634"/>
      <c r="DF35" s="634"/>
      <c r="DG35" s="634"/>
      <c r="DH35" s="634"/>
      <c r="DI35" s="634"/>
      <c r="DJ35" s="634"/>
      <c r="DK35" s="635"/>
      <c r="DL35" s="627">
        <v>32638</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166002</v>
      </c>
      <c r="S36" s="622"/>
      <c r="T36" s="622"/>
      <c r="U36" s="622"/>
      <c r="V36" s="622"/>
      <c r="W36" s="622"/>
      <c r="X36" s="622"/>
      <c r="Y36" s="623"/>
      <c r="Z36" s="659">
        <v>4</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446447</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8130</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682143</v>
      </c>
      <c r="CS36" s="622"/>
      <c r="CT36" s="622"/>
      <c r="CU36" s="622"/>
      <c r="CV36" s="622"/>
      <c r="CW36" s="622"/>
      <c r="CX36" s="622"/>
      <c r="CY36" s="623"/>
      <c r="CZ36" s="624">
        <v>17.3</v>
      </c>
      <c r="DA36" s="636"/>
      <c r="DB36" s="636"/>
      <c r="DC36" s="637"/>
      <c r="DD36" s="627">
        <v>645347</v>
      </c>
      <c r="DE36" s="622"/>
      <c r="DF36" s="622"/>
      <c r="DG36" s="622"/>
      <c r="DH36" s="622"/>
      <c r="DI36" s="622"/>
      <c r="DJ36" s="622"/>
      <c r="DK36" s="623"/>
      <c r="DL36" s="627">
        <v>518304</v>
      </c>
      <c r="DM36" s="622"/>
      <c r="DN36" s="622"/>
      <c r="DO36" s="622"/>
      <c r="DP36" s="622"/>
      <c r="DQ36" s="622"/>
      <c r="DR36" s="622"/>
      <c r="DS36" s="622"/>
      <c r="DT36" s="622"/>
      <c r="DU36" s="622"/>
      <c r="DV36" s="623"/>
      <c r="DW36" s="624">
        <v>19.5</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72982</v>
      </c>
      <c r="S37" s="622"/>
      <c r="T37" s="622"/>
      <c r="U37" s="622"/>
      <c r="V37" s="622"/>
      <c r="W37" s="622"/>
      <c r="X37" s="622"/>
      <c r="Y37" s="623"/>
      <c r="Z37" s="659">
        <v>1.8</v>
      </c>
      <c r="AA37" s="659"/>
      <c r="AB37" s="659"/>
      <c r="AC37" s="659"/>
      <c r="AD37" s="660">
        <v>5784</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204466</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6930</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232738</v>
      </c>
      <c r="CS37" s="634"/>
      <c r="CT37" s="634"/>
      <c r="CU37" s="634"/>
      <c r="CV37" s="634"/>
      <c r="CW37" s="634"/>
      <c r="CX37" s="634"/>
      <c r="CY37" s="635"/>
      <c r="CZ37" s="624">
        <v>5.9</v>
      </c>
      <c r="DA37" s="636"/>
      <c r="DB37" s="636"/>
      <c r="DC37" s="637"/>
      <c r="DD37" s="627">
        <v>231797</v>
      </c>
      <c r="DE37" s="634"/>
      <c r="DF37" s="634"/>
      <c r="DG37" s="634"/>
      <c r="DH37" s="634"/>
      <c r="DI37" s="634"/>
      <c r="DJ37" s="634"/>
      <c r="DK37" s="635"/>
      <c r="DL37" s="627">
        <v>222334</v>
      </c>
      <c r="DM37" s="634"/>
      <c r="DN37" s="634"/>
      <c r="DO37" s="634"/>
      <c r="DP37" s="634"/>
      <c r="DQ37" s="634"/>
      <c r="DR37" s="634"/>
      <c r="DS37" s="634"/>
      <c r="DT37" s="634"/>
      <c r="DU37" s="634"/>
      <c r="DV37" s="635"/>
      <c r="DW37" s="624">
        <v>8.4</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514800</v>
      </c>
      <c r="S38" s="622"/>
      <c r="T38" s="622"/>
      <c r="U38" s="622"/>
      <c r="V38" s="622"/>
      <c r="W38" s="622"/>
      <c r="X38" s="622"/>
      <c r="Y38" s="623"/>
      <c r="Z38" s="659">
        <v>12.5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42178</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584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199803</v>
      </c>
      <c r="CS38" s="622"/>
      <c r="CT38" s="622"/>
      <c r="CU38" s="622"/>
      <c r="CV38" s="622"/>
      <c r="CW38" s="622"/>
      <c r="CX38" s="622"/>
      <c r="CY38" s="623"/>
      <c r="CZ38" s="624">
        <v>5.0999999999999996</v>
      </c>
      <c r="DA38" s="636"/>
      <c r="DB38" s="636"/>
      <c r="DC38" s="637"/>
      <c r="DD38" s="627">
        <v>171734</v>
      </c>
      <c r="DE38" s="622"/>
      <c r="DF38" s="622"/>
      <c r="DG38" s="622"/>
      <c r="DH38" s="622"/>
      <c r="DI38" s="622"/>
      <c r="DJ38" s="622"/>
      <c r="DK38" s="623"/>
      <c r="DL38" s="627">
        <v>164547</v>
      </c>
      <c r="DM38" s="622"/>
      <c r="DN38" s="622"/>
      <c r="DO38" s="622"/>
      <c r="DP38" s="622"/>
      <c r="DQ38" s="622"/>
      <c r="DR38" s="622"/>
      <c r="DS38" s="622"/>
      <c r="DT38" s="622"/>
      <c r="DU38" s="622"/>
      <c r="DV38" s="623"/>
      <c r="DW38" s="624">
        <v>6.2</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5971</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989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200888</v>
      </c>
      <c r="CS39" s="634"/>
      <c r="CT39" s="634"/>
      <c r="CU39" s="634"/>
      <c r="CV39" s="634"/>
      <c r="CW39" s="634"/>
      <c r="CX39" s="634"/>
      <c r="CY39" s="635"/>
      <c r="CZ39" s="624">
        <v>5.0999999999999996</v>
      </c>
      <c r="DA39" s="636"/>
      <c r="DB39" s="636"/>
      <c r="DC39" s="637"/>
      <c r="DD39" s="627">
        <v>192721</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342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116</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31000</v>
      </c>
      <c r="CS40" s="622"/>
      <c r="CT40" s="622"/>
      <c r="CU40" s="622"/>
      <c r="CV40" s="622"/>
      <c r="CW40" s="622"/>
      <c r="CX40" s="622"/>
      <c r="CY40" s="623"/>
      <c r="CZ40" s="624">
        <v>0.8</v>
      </c>
      <c r="DA40" s="636"/>
      <c r="DB40" s="636"/>
      <c r="DC40" s="637"/>
      <c r="DD40" s="627">
        <v>500</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4132850</v>
      </c>
      <c r="S41" s="646"/>
      <c r="T41" s="646"/>
      <c r="U41" s="646"/>
      <c r="V41" s="646"/>
      <c r="W41" s="646"/>
      <c r="X41" s="646"/>
      <c r="Y41" s="649"/>
      <c r="Z41" s="650">
        <v>100</v>
      </c>
      <c r="AA41" s="650"/>
      <c r="AB41" s="650"/>
      <c r="AC41" s="650"/>
      <c r="AD41" s="651">
        <v>2653262</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34954</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158536</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415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925666</v>
      </c>
      <c r="CS42" s="634"/>
      <c r="CT42" s="634"/>
      <c r="CU42" s="634"/>
      <c r="CV42" s="634"/>
      <c r="CW42" s="634"/>
      <c r="CX42" s="634"/>
      <c r="CY42" s="635"/>
      <c r="CZ42" s="624">
        <v>23.5</v>
      </c>
      <c r="DA42" s="636"/>
      <c r="DB42" s="636"/>
      <c r="DC42" s="637"/>
      <c r="DD42" s="627">
        <v>235019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19105</v>
      </c>
      <c r="CS43" s="634"/>
      <c r="CT43" s="634"/>
      <c r="CU43" s="634"/>
      <c r="CV43" s="634"/>
      <c r="CW43" s="634"/>
      <c r="CX43" s="634"/>
      <c r="CY43" s="635"/>
      <c r="CZ43" s="624">
        <v>0.5</v>
      </c>
      <c r="DA43" s="636"/>
      <c r="DB43" s="636"/>
      <c r="DC43" s="637"/>
      <c r="DD43" s="627">
        <v>19105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925666</v>
      </c>
      <c r="CS44" s="622"/>
      <c r="CT44" s="622"/>
      <c r="CU44" s="622"/>
      <c r="CV44" s="622"/>
      <c r="CW44" s="622"/>
      <c r="CX44" s="622"/>
      <c r="CY44" s="623"/>
      <c r="CZ44" s="624">
        <v>23.5</v>
      </c>
      <c r="DA44" s="625"/>
      <c r="DB44" s="625"/>
      <c r="DC44" s="626"/>
      <c r="DD44" s="627">
        <v>235019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608414</v>
      </c>
      <c r="CS45" s="634"/>
      <c r="CT45" s="634"/>
      <c r="CU45" s="634"/>
      <c r="CV45" s="634"/>
      <c r="CW45" s="634"/>
      <c r="CX45" s="634"/>
      <c r="CY45" s="635"/>
      <c r="CZ45" s="624">
        <v>15.4</v>
      </c>
      <c r="DA45" s="636"/>
      <c r="DB45" s="636"/>
      <c r="DC45" s="637"/>
      <c r="DD45" s="627">
        <v>145624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290026</v>
      </c>
      <c r="CS46" s="622"/>
      <c r="CT46" s="622"/>
      <c r="CU46" s="622"/>
      <c r="CV46" s="622"/>
      <c r="CW46" s="622"/>
      <c r="CX46" s="622"/>
      <c r="CY46" s="623"/>
      <c r="CZ46" s="624">
        <v>7.4</v>
      </c>
      <c r="DA46" s="625"/>
      <c r="DB46" s="625"/>
      <c r="DC46" s="626"/>
      <c r="DD46" s="627">
        <v>83426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3943407</v>
      </c>
      <c r="CS49" s="606"/>
      <c r="CT49" s="606"/>
      <c r="CU49" s="606"/>
      <c r="CV49" s="606"/>
      <c r="CW49" s="606"/>
      <c r="CX49" s="606"/>
      <c r="CY49" s="607"/>
      <c r="CZ49" s="608">
        <v>100</v>
      </c>
      <c r="DA49" s="609"/>
      <c r="DB49" s="609"/>
      <c r="DC49" s="610"/>
      <c r="DD49" s="611">
        <v>2785881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3XtNJ9LaRzhLl5JMI0GdFS+ktpDtYmiMzT8rUErR3Pe2SHLh13tFUtKRca6yVyWXKGZL/2Q+qXQC9o2wjEk+kw==" saltValue="C/incY57jYtYdZtid3PO6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2"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52" zoomScale="70" zoomScaleNormal="25" zoomScaleSheetLayoutView="70" workbookViewId="0">
      <selection activeCell="BJ79" sqref="BJ79"/>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4133</v>
      </c>
      <c r="R7" s="1103"/>
      <c r="S7" s="1103"/>
      <c r="T7" s="1103"/>
      <c r="U7" s="1103"/>
      <c r="V7" s="1103">
        <v>3943</v>
      </c>
      <c r="W7" s="1103"/>
      <c r="X7" s="1103"/>
      <c r="Y7" s="1103"/>
      <c r="Z7" s="1103"/>
      <c r="AA7" s="1103">
        <v>189</v>
      </c>
      <c r="AB7" s="1103"/>
      <c r="AC7" s="1103"/>
      <c r="AD7" s="1103"/>
      <c r="AE7" s="1104"/>
      <c r="AF7" s="1105">
        <v>156</v>
      </c>
      <c r="AG7" s="1106"/>
      <c r="AH7" s="1106"/>
      <c r="AI7" s="1106"/>
      <c r="AJ7" s="1107"/>
      <c r="AK7" s="1108" t="s">
        <v>557</v>
      </c>
      <c r="AL7" s="1109"/>
      <c r="AM7" s="1109"/>
      <c r="AN7" s="1109"/>
      <c r="AO7" s="1109"/>
      <c r="AP7" s="1109">
        <v>2505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156</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567</v>
      </c>
      <c r="R28" s="1051"/>
      <c r="S28" s="1051"/>
      <c r="T28" s="1051"/>
      <c r="U28" s="1051"/>
      <c r="V28" s="1051">
        <v>559</v>
      </c>
      <c r="W28" s="1051"/>
      <c r="X28" s="1051"/>
      <c r="Y28" s="1051"/>
      <c r="Z28" s="1051"/>
      <c r="AA28" s="1051">
        <v>8</v>
      </c>
      <c r="AB28" s="1051"/>
      <c r="AC28" s="1051"/>
      <c r="AD28" s="1051"/>
      <c r="AE28" s="1052"/>
      <c r="AF28" s="1053">
        <v>8</v>
      </c>
      <c r="AG28" s="1051"/>
      <c r="AH28" s="1051"/>
      <c r="AI28" s="1051"/>
      <c r="AJ28" s="1054"/>
      <c r="AK28" s="1042">
        <v>42</v>
      </c>
      <c r="AL28" s="1043"/>
      <c r="AM28" s="1043"/>
      <c r="AN28" s="1043"/>
      <c r="AO28" s="1043"/>
      <c r="AP28" s="1043" t="s">
        <v>557</v>
      </c>
      <c r="AQ28" s="1043"/>
      <c r="AR28" s="1043"/>
      <c r="AS28" s="1043"/>
      <c r="AT28" s="1043"/>
      <c r="AU28" s="1043" t="s">
        <v>557</v>
      </c>
      <c r="AV28" s="1043"/>
      <c r="AW28" s="1043"/>
      <c r="AX28" s="1043"/>
      <c r="AY28" s="1043"/>
      <c r="AZ28" s="1044" t="s">
        <v>557</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622</v>
      </c>
      <c r="R29" s="1039"/>
      <c r="S29" s="1039"/>
      <c r="T29" s="1039"/>
      <c r="U29" s="1039"/>
      <c r="V29" s="1039">
        <v>618</v>
      </c>
      <c r="W29" s="1039"/>
      <c r="X29" s="1039"/>
      <c r="Y29" s="1039"/>
      <c r="Z29" s="1039"/>
      <c r="AA29" s="1039">
        <v>4</v>
      </c>
      <c r="AB29" s="1039"/>
      <c r="AC29" s="1039"/>
      <c r="AD29" s="1039"/>
      <c r="AE29" s="1040"/>
      <c r="AF29" s="1035">
        <v>4</v>
      </c>
      <c r="AG29" s="1036"/>
      <c r="AH29" s="1036"/>
      <c r="AI29" s="1036"/>
      <c r="AJ29" s="1037"/>
      <c r="AK29" s="980">
        <v>110</v>
      </c>
      <c r="AL29" s="971"/>
      <c r="AM29" s="971"/>
      <c r="AN29" s="971"/>
      <c r="AO29" s="971"/>
      <c r="AP29" s="971" t="s">
        <v>557</v>
      </c>
      <c r="AQ29" s="971"/>
      <c r="AR29" s="971"/>
      <c r="AS29" s="971"/>
      <c r="AT29" s="971"/>
      <c r="AU29" s="971" t="s">
        <v>557</v>
      </c>
      <c r="AV29" s="971"/>
      <c r="AW29" s="971"/>
      <c r="AX29" s="971"/>
      <c r="AY29" s="971"/>
      <c r="AZ29" s="1041" t="s">
        <v>557</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60</v>
      </c>
      <c r="R30" s="1039"/>
      <c r="S30" s="1039"/>
      <c r="T30" s="1039"/>
      <c r="U30" s="1039"/>
      <c r="V30" s="1039">
        <v>60</v>
      </c>
      <c r="W30" s="1039"/>
      <c r="X30" s="1039"/>
      <c r="Y30" s="1039"/>
      <c r="Z30" s="1039"/>
      <c r="AA30" s="1039">
        <v>0</v>
      </c>
      <c r="AB30" s="1039"/>
      <c r="AC30" s="1039"/>
      <c r="AD30" s="1039"/>
      <c r="AE30" s="1040"/>
      <c r="AF30" s="1035" t="s">
        <v>122</v>
      </c>
      <c r="AG30" s="1036"/>
      <c r="AH30" s="1036"/>
      <c r="AI30" s="1036"/>
      <c r="AJ30" s="1037"/>
      <c r="AK30" s="980">
        <v>14</v>
      </c>
      <c r="AL30" s="971"/>
      <c r="AM30" s="971"/>
      <c r="AN30" s="971"/>
      <c r="AO30" s="971"/>
      <c r="AP30" s="971" t="s">
        <v>557</v>
      </c>
      <c r="AQ30" s="971"/>
      <c r="AR30" s="971"/>
      <c r="AS30" s="971"/>
      <c r="AT30" s="971"/>
      <c r="AU30" s="971" t="s">
        <v>557</v>
      </c>
      <c r="AV30" s="971"/>
      <c r="AW30" s="971"/>
      <c r="AX30" s="971"/>
      <c r="AY30" s="971"/>
      <c r="AZ30" s="1041" t="s">
        <v>557</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145</v>
      </c>
      <c r="R31" s="1039"/>
      <c r="S31" s="1039"/>
      <c r="T31" s="1039"/>
      <c r="U31" s="1039"/>
      <c r="V31" s="1039">
        <v>102</v>
      </c>
      <c r="W31" s="1039"/>
      <c r="X31" s="1039"/>
      <c r="Y31" s="1039"/>
      <c r="Z31" s="1039"/>
      <c r="AA31" s="1039">
        <v>43</v>
      </c>
      <c r="AB31" s="1039"/>
      <c r="AC31" s="1039"/>
      <c r="AD31" s="1039"/>
      <c r="AE31" s="1040"/>
      <c r="AF31" s="1035">
        <v>152</v>
      </c>
      <c r="AG31" s="1036"/>
      <c r="AH31" s="1036"/>
      <c r="AI31" s="1036"/>
      <c r="AJ31" s="1037"/>
      <c r="AK31" s="980">
        <v>42</v>
      </c>
      <c r="AL31" s="971"/>
      <c r="AM31" s="971"/>
      <c r="AN31" s="971"/>
      <c r="AO31" s="971"/>
      <c r="AP31" s="971">
        <v>991</v>
      </c>
      <c r="AQ31" s="971"/>
      <c r="AR31" s="971"/>
      <c r="AS31" s="971"/>
      <c r="AT31" s="971"/>
      <c r="AU31" s="971">
        <v>522</v>
      </c>
      <c r="AV31" s="971"/>
      <c r="AW31" s="971"/>
      <c r="AX31" s="971"/>
      <c r="AY31" s="971"/>
      <c r="AZ31" s="1041" t="s">
        <v>557</v>
      </c>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393</v>
      </c>
      <c r="C32" s="1031"/>
      <c r="D32" s="1031"/>
      <c r="E32" s="1031"/>
      <c r="F32" s="1031"/>
      <c r="G32" s="1031"/>
      <c r="H32" s="1031"/>
      <c r="I32" s="1031"/>
      <c r="J32" s="1031"/>
      <c r="K32" s="1031"/>
      <c r="L32" s="1031"/>
      <c r="M32" s="1031"/>
      <c r="N32" s="1031"/>
      <c r="O32" s="1031"/>
      <c r="P32" s="1032"/>
      <c r="Q32" s="1038">
        <v>366</v>
      </c>
      <c r="R32" s="1039"/>
      <c r="S32" s="1039"/>
      <c r="T32" s="1039"/>
      <c r="U32" s="1039"/>
      <c r="V32" s="1039">
        <v>238</v>
      </c>
      <c r="W32" s="1039"/>
      <c r="X32" s="1039"/>
      <c r="Y32" s="1039"/>
      <c r="Z32" s="1039"/>
      <c r="AA32" s="1039">
        <v>127</v>
      </c>
      <c r="AB32" s="1039"/>
      <c r="AC32" s="1039"/>
      <c r="AD32" s="1039"/>
      <c r="AE32" s="1040"/>
      <c r="AF32" s="1035">
        <v>231</v>
      </c>
      <c r="AG32" s="1036"/>
      <c r="AH32" s="1036"/>
      <c r="AI32" s="1036"/>
      <c r="AJ32" s="1037"/>
      <c r="AK32" s="980">
        <v>204</v>
      </c>
      <c r="AL32" s="971"/>
      <c r="AM32" s="971"/>
      <c r="AN32" s="971"/>
      <c r="AO32" s="971"/>
      <c r="AP32" s="971">
        <v>839</v>
      </c>
      <c r="AQ32" s="971"/>
      <c r="AR32" s="971"/>
      <c r="AS32" s="971"/>
      <c r="AT32" s="971"/>
      <c r="AU32" s="971">
        <v>683</v>
      </c>
      <c r="AV32" s="971"/>
      <c r="AW32" s="971"/>
      <c r="AX32" s="971"/>
      <c r="AY32" s="971"/>
      <c r="AZ32" s="1041" t="s">
        <v>557</v>
      </c>
      <c r="BA32" s="1041"/>
      <c r="BB32" s="1041"/>
      <c r="BC32" s="1041"/>
      <c r="BD32" s="1041"/>
      <c r="BE32" s="972" t="s">
        <v>392</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9</v>
      </c>
      <c r="R33" s="1039"/>
      <c r="S33" s="1039"/>
      <c r="T33" s="1039"/>
      <c r="U33" s="1039"/>
      <c r="V33" s="1039">
        <v>9</v>
      </c>
      <c r="W33" s="1039"/>
      <c r="X33" s="1039"/>
      <c r="Y33" s="1039"/>
      <c r="Z33" s="1039"/>
      <c r="AA33" s="1039">
        <v>0</v>
      </c>
      <c r="AB33" s="1039"/>
      <c r="AC33" s="1039"/>
      <c r="AD33" s="1039"/>
      <c r="AE33" s="1040"/>
      <c r="AF33" s="1035" t="s">
        <v>122</v>
      </c>
      <c r="AG33" s="1036"/>
      <c r="AH33" s="1036"/>
      <c r="AI33" s="1036"/>
      <c r="AJ33" s="1037"/>
      <c r="AK33" s="980">
        <v>6</v>
      </c>
      <c r="AL33" s="971"/>
      <c r="AM33" s="971"/>
      <c r="AN33" s="971"/>
      <c r="AO33" s="971"/>
      <c r="AP33" s="971">
        <v>0</v>
      </c>
      <c r="AQ33" s="971"/>
      <c r="AR33" s="971"/>
      <c r="AS33" s="971"/>
      <c r="AT33" s="971"/>
      <c r="AU33" s="971">
        <v>0</v>
      </c>
      <c r="AV33" s="971"/>
      <c r="AW33" s="971"/>
      <c r="AX33" s="971"/>
      <c r="AY33" s="971"/>
      <c r="AZ33" s="1041" t="s">
        <v>557</v>
      </c>
      <c r="BA33" s="1041"/>
      <c r="BB33" s="1041"/>
      <c r="BC33" s="1041"/>
      <c r="BD33" s="1041"/>
      <c r="BE33" s="972" t="s">
        <v>395</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396</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400</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545</v>
      </c>
      <c r="C68" s="986"/>
      <c r="D68" s="986"/>
      <c r="E68" s="986"/>
      <c r="F68" s="986"/>
      <c r="G68" s="986"/>
      <c r="H68" s="986"/>
      <c r="I68" s="986"/>
      <c r="J68" s="986"/>
      <c r="K68" s="986"/>
      <c r="L68" s="986"/>
      <c r="M68" s="986"/>
      <c r="N68" s="986"/>
      <c r="O68" s="986"/>
      <c r="P68" s="987"/>
      <c r="Q68" s="988">
        <v>6266</v>
      </c>
      <c r="R68" s="982"/>
      <c r="S68" s="982"/>
      <c r="T68" s="982"/>
      <c r="U68" s="982"/>
      <c r="V68" s="982">
        <v>6005</v>
      </c>
      <c r="W68" s="982"/>
      <c r="X68" s="982"/>
      <c r="Y68" s="982"/>
      <c r="Z68" s="982"/>
      <c r="AA68" s="982">
        <v>261</v>
      </c>
      <c r="AB68" s="982"/>
      <c r="AC68" s="982"/>
      <c r="AD68" s="982"/>
      <c r="AE68" s="982"/>
      <c r="AF68" s="982">
        <v>147</v>
      </c>
      <c r="AG68" s="982"/>
      <c r="AH68" s="982"/>
      <c r="AI68" s="982"/>
      <c r="AJ68" s="982"/>
      <c r="AK68" s="982" t="s">
        <v>557</v>
      </c>
      <c r="AL68" s="982"/>
      <c r="AM68" s="982"/>
      <c r="AN68" s="982"/>
      <c r="AO68" s="982"/>
      <c r="AP68" s="982">
        <v>1666</v>
      </c>
      <c r="AQ68" s="982"/>
      <c r="AR68" s="982"/>
      <c r="AS68" s="982"/>
      <c r="AT68" s="982"/>
      <c r="AU68" s="982">
        <v>40</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546</v>
      </c>
      <c r="C69" s="975"/>
      <c r="D69" s="975"/>
      <c r="E69" s="975"/>
      <c r="F69" s="975"/>
      <c r="G69" s="975"/>
      <c r="H69" s="975"/>
      <c r="I69" s="975"/>
      <c r="J69" s="975"/>
      <c r="K69" s="975"/>
      <c r="L69" s="975"/>
      <c r="M69" s="975"/>
      <c r="N69" s="975"/>
      <c r="O69" s="975"/>
      <c r="P69" s="976"/>
      <c r="Q69" s="977">
        <v>27</v>
      </c>
      <c r="R69" s="971"/>
      <c r="S69" s="971"/>
      <c r="T69" s="971"/>
      <c r="U69" s="971"/>
      <c r="V69" s="971">
        <v>25</v>
      </c>
      <c r="W69" s="971"/>
      <c r="X69" s="971"/>
      <c r="Y69" s="971"/>
      <c r="Z69" s="971"/>
      <c r="AA69" s="971">
        <v>2</v>
      </c>
      <c r="AB69" s="971"/>
      <c r="AC69" s="971"/>
      <c r="AD69" s="971"/>
      <c r="AE69" s="971"/>
      <c r="AF69" s="971">
        <v>2</v>
      </c>
      <c r="AG69" s="971"/>
      <c r="AH69" s="971"/>
      <c r="AI69" s="971"/>
      <c r="AJ69" s="971"/>
      <c r="AK69" s="971" t="s">
        <v>557</v>
      </c>
      <c r="AL69" s="971"/>
      <c r="AM69" s="971"/>
      <c r="AN69" s="971"/>
      <c r="AO69" s="971"/>
      <c r="AP69" s="971" t="s">
        <v>557</v>
      </c>
      <c r="AQ69" s="971"/>
      <c r="AR69" s="971"/>
      <c r="AS69" s="971"/>
      <c r="AT69" s="971"/>
      <c r="AU69" s="971" t="s">
        <v>557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547</v>
      </c>
      <c r="C70" s="975"/>
      <c r="D70" s="975"/>
      <c r="E70" s="975"/>
      <c r="F70" s="975"/>
      <c r="G70" s="975"/>
      <c r="H70" s="975"/>
      <c r="I70" s="975"/>
      <c r="J70" s="975"/>
      <c r="K70" s="975"/>
      <c r="L70" s="975"/>
      <c r="M70" s="975"/>
      <c r="N70" s="975"/>
      <c r="O70" s="975"/>
      <c r="P70" s="976"/>
      <c r="Q70" s="977">
        <v>2224</v>
      </c>
      <c r="R70" s="971"/>
      <c r="S70" s="971"/>
      <c r="T70" s="971"/>
      <c r="U70" s="971"/>
      <c r="V70" s="971">
        <v>2162</v>
      </c>
      <c r="W70" s="971"/>
      <c r="X70" s="971"/>
      <c r="Y70" s="971"/>
      <c r="Z70" s="971"/>
      <c r="AA70" s="971">
        <v>62</v>
      </c>
      <c r="AB70" s="971"/>
      <c r="AC70" s="971"/>
      <c r="AD70" s="971"/>
      <c r="AE70" s="971"/>
      <c r="AF70" s="971">
        <v>62</v>
      </c>
      <c r="AG70" s="971"/>
      <c r="AH70" s="971"/>
      <c r="AI70" s="971"/>
      <c r="AJ70" s="971"/>
      <c r="AK70" s="971">
        <v>8</v>
      </c>
      <c r="AL70" s="971"/>
      <c r="AM70" s="971"/>
      <c r="AN70" s="971"/>
      <c r="AO70" s="971"/>
      <c r="AP70" s="971" t="s">
        <v>557</v>
      </c>
      <c r="AQ70" s="971"/>
      <c r="AR70" s="971"/>
      <c r="AS70" s="971"/>
      <c r="AT70" s="971"/>
      <c r="AU70" s="971" t="s">
        <v>557</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558</v>
      </c>
      <c r="C71" s="975"/>
      <c r="D71" s="975"/>
      <c r="E71" s="975"/>
      <c r="F71" s="975"/>
      <c r="G71" s="975"/>
      <c r="H71" s="975"/>
      <c r="I71" s="975"/>
      <c r="J71" s="975"/>
      <c r="K71" s="975"/>
      <c r="L71" s="975"/>
      <c r="M71" s="975"/>
      <c r="N71" s="975"/>
      <c r="O71" s="975"/>
      <c r="P71" s="976"/>
      <c r="Q71" s="977">
        <v>301</v>
      </c>
      <c r="R71" s="971"/>
      <c r="S71" s="971"/>
      <c r="T71" s="971"/>
      <c r="U71" s="971"/>
      <c r="V71" s="971">
        <v>186</v>
      </c>
      <c r="W71" s="971"/>
      <c r="X71" s="971"/>
      <c r="Y71" s="971"/>
      <c r="Z71" s="971"/>
      <c r="AA71" s="971">
        <v>114</v>
      </c>
      <c r="AB71" s="971"/>
      <c r="AC71" s="971"/>
      <c r="AD71" s="971"/>
      <c r="AE71" s="971"/>
      <c r="AF71" s="971">
        <v>114</v>
      </c>
      <c r="AG71" s="971"/>
      <c r="AH71" s="971"/>
      <c r="AI71" s="971"/>
      <c r="AJ71" s="971"/>
      <c r="AK71" s="971">
        <v>22</v>
      </c>
      <c r="AL71" s="971"/>
      <c r="AM71" s="971"/>
      <c r="AN71" s="971"/>
      <c r="AO71" s="971"/>
      <c r="AP71" s="971" t="s">
        <v>557</v>
      </c>
      <c r="AQ71" s="971"/>
      <c r="AR71" s="971"/>
      <c r="AS71" s="971"/>
      <c r="AT71" s="971"/>
      <c r="AU71" s="971" t="s">
        <v>557</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559</v>
      </c>
      <c r="C72" s="975"/>
      <c r="D72" s="975"/>
      <c r="E72" s="975"/>
      <c r="F72" s="975"/>
      <c r="G72" s="975"/>
      <c r="H72" s="975"/>
      <c r="I72" s="975"/>
      <c r="J72" s="975"/>
      <c r="K72" s="975"/>
      <c r="L72" s="975"/>
      <c r="M72" s="975"/>
      <c r="N72" s="975"/>
      <c r="O72" s="975"/>
      <c r="P72" s="976"/>
      <c r="Q72" s="977">
        <v>327377</v>
      </c>
      <c r="R72" s="971"/>
      <c r="S72" s="971"/>
      <c r="T72" s="971"/>
      <c r="U72" s="971"/>
      <c r="V72" s="971">
        <v>314849</v>
      </c>
      <c r="W72" s="971"/>
      <c r="X72" s="971"/>
      <c r="Y72" s="971"/>
      <c r="Z72" s="971"/>
      <c r="AA72" s="971">
        <v>12528</v>
      </c>
      <c r="AB72" s="971"/>
      <c r="AC72" s="971"/>
      <c r="AD72" s="971"/>
      <c r="AE72" s="971"/>
      <c r="AF72" s="971">
        <v>12528</v>
      </c>
      <c r="AG72" s="971"/>
      <c r="AH72" s="971"/>
      <c r="AI72" s="971"/>
      <c r="AJ72" s="971"/>
      <c r="AK72" s="971" t="s">
        <v>557</v>
      </c>
      <c r="AL72" s="971"/>
      <c r="AM72" s="971"/>
      <c r="AN72" s="971"/>
      <c r="AO72" s="971"/>
      <c r="AP72" s="971" t="s">
        <v>557</v>
      </c>
      <c r="AQ72" s="971"/>
      <c r="AR72" s="971"/>
      <c r="AS72" s="971"/>
      <c r="AT72" s="971"/>
      <c r="AU72" s="971" t="s">
        <v>557</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548</v>
      </c>
      <c r="C73" s="975"/>
      <c r="D73" s="975"/>
      <c r="E73" s="975"/>
      <c r="F73" s="975"/>
      <c r="G73" s="975"/>
      <c r="H73" s="975"/>
      <c r="I73" s="975"/>
      <c r="J73" s="975"/>
      <c r="K73" s="975"/>
      <c r="L73" s="975"/>
      <c r="M73" s="975"/>
      <c r="N73" s="975"/>
      <c r="O73" s="975"/>
      <c r="P73" s="976"/>
      <c r="Q73" s="977">
        <v>7297</v>
      </c>
      <c r="R73" s="971"/>
      <c r="S73" s="971"/>
      <c r="T73" s="971"/>
      <c r="U73" s="971"/>
      <c r="V73" s="971">
        <v>5013</v>
      </c>
      <c r="W73" s="971"/>
      <c r="X73" s="971"/>
      <c r="Y73" s="971"/>
      <c r="Z73" s="971"/>
      <c r="AA73" s="971">
        <v>2284</v>
      </c>
      <c r="AB73" s="971"/>
      <c r="AC73" s="971"/>
      <c r="AD73" s="971"/>
      <c r="AE73" s="971"/>
      <c r="AF73" s="971">
        <v>2284</v>
      </c>
      <c r="AG73" s="971"/>
      <c r="AH73" s="971"/>
      <c r="AI73" s="971"/>
      <c r="AJ73" s="971"/>
      <c r="AK73" s="971">
        <v>1593</v>
      </c>
      <c r="AL73" s="971"/>
      <c r="AM73" s="971"/>
      <c r="AN73" s="971"/>
      <c r="AO73" s="971"/>
      <c r="AP73" s="971" t="s">
        <v>557</v>
      </c>
      <c r="AQ73" s="971"/>
      <c r="AR73" s="971"/>
      <c r="AS73" s="971"/>
      <c r="AT73" s="971"/>
      <c r="AU73" s="971" t="s">
        <v>557</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549</v>
      </c>
      <c r="C74" s="975"/>
      <c r="D74" s="975"/>
      <c r="E74" s="975"/>
      <c r="F74" s="975"/>
      <c r="G74" s="975"/>
      <c r="H74" s="975"/>
      <c r="I74" s="975"/>
      <c r="J74" s="975"/>
      <c r="K74" s="975"/>
      <c r="L74" s="975"/>
      <c r="M74" s="975"/>
      <c r="N74" s="975"/>
      <c r="O74" s="975"/>
      <c r="P74" s="976"/>
      <c r="Q74" s="977">
        <v>14</v>
      </c>
      <c r="R74" s="971"/>
      <c r="S74" s="971"/>
      <c r="T74" s="971"/>
      <c r="U74" s="971"/>
      <c r="V74" s="971">
        <v>11</v>
      </c>
      <c r="W74" s="971"/>
      <c r="X74" s="971"/>
      <c r="Y74" s="971"/>
      <c r="Z74" s="971"/>
      <c r="AA74" s="971">
        <v>3</v>
      </c>
      <c r="AB74" s="971"/>
      <c r="AC74" s="971"/>
      <c r="AD74" s="971"/>
      <c r="AE74" s="971"/>
      <c r="AF74" s="971">
        <v>3</v>
      </c>
      <c r="AG74" s="971"/>
      <c r="AH74" s="971"/>
      <c r="AI74" s="971"/>
      <c r="AJ74" s="971"/>
      <c r="AK74" s="971" t="s">
        <v>557</v>
      </c>
      <c r="AL74" s="971"/>
      <c r="AM74" s="971"/>
      <c r="AN74" s="971"/>
      <c r="AO74" s="971"/>
      <c r="AP74" s="971" t="s">
        <v>557</v>
      </c>
      <c r="AQ74" s="971"/>
      <c r="AR74" s="971"/>
      <c r="AS74" s="971"/>
      <c r="AT74" s="971"/>
      <c r="AU74" s="971" t="s">
        <v>557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550</v>
      </c>
      <c r="C75" s="975"/>
      <c r="D75" s="975"/>
      <c r="E75" s="975"/>
      <c r="F75" s="975"/>
      <c r="G75" s="975"/>
      <c r="H75" s="975"/>
      <c r="I75" s="975"/>
      <c r="J75" s="975"/>
      <c r="K75" s="975"/>
      <c r="L75" s="975"/>
      <c r="M75" s="975"/>
      <c r="N75" s="975"/>
      <c r="O75" s="975"/>
      <c r="P75" s="976"/>
      <c r="Q75" s="978">
        <v>27</v>
      </c>
      <c r="R75" s="979"/>
      <c r="S75" s="979"/>
      <c r="T75" s="979"/>
      <c r="U75" s="980"/>
      <c r="V75" s="981">
        <v>18</v>
      </c>
      <c r="W75" s="979"/>
      <c r="X75" s="979"/>
      <c r="Y75" s="979"/>
      <c r="Z75" s="980"/>
      <c r="AA75" s="981">
        <v>9</v>
      </c>
      <c r="AB75" s="979"/>
      <c r="AC75" s="979"/>
      <c r="AD75" s="979"/>
      <c r="AE75" s="980"/>
      <c r="AF75" s="981">
        <v>9</v>
      </c>
      <c r="AG75" s="979"/>
      <c r="AH75" s="979"/>
      <c r="AI75" s="979"/>
      <c r="AJ75" s="980"/>
      <c r="AK75" s="981">
        <v>11</v>
      </c>
      <c r="AL75" s="979"/>
      <c r="AM75" s="979"/>
      <c r="AN75" s="979"/>
      <c r="AO75" s="980"/>
      <c r="AP75" s="981" t="s">
        <v>557</v>
      </c>
      <c r="AQ75" s="979"/>
      <c r="AR75" s="979"/>
      <c r="AS75" s="979"/>
      <c r="AT75" s="980"/>
      <c r="AU75" s="981" t="s">
        <v>557</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551</v>
      </c>
      <c r="C76" s="975"/>
      <c r="D76" s="975"/>
      <c r="E76" s="975"/>
      <c r="F76" s="975"/>
      <c r="G76" s="975"/>
      <c r="H76" s="975"/>
      <c r="I76" s="975"/>
      <c r="J76" s="975"/>
      <c r="K76" s="975"/>
      <c r="L76" s="975"/>
      <c r="M76" s="975"/>
      <c r="N76" s="975"/>
      <c r="O76" s="975"/>
      <c r="P76" s="976"/>
      <c r="Q76" s="978">
        <v>412</v>
      </c>
      <c r="R76" s="979"/>
      <c r="S76" s="979"/>
      <c r="T76" s="979"/>
      <c r="U76" s="980"/>
      <c r="V76" s="981">
        <v>385</v>
      </c>
      <c r="W76" s="979"/>
      <c r="X76" s="979"/>
      <c r="Y76" s="979"/>
      <c r="Z76" s="980"/>
      <c r="AA76" s="981">
        <v>27</v>
      </c>
      <c r="AB76" s="979"/>
      <c r="AC76" s="979"/>
      <c r="AD76" s="979"/>
      <c r="AE76" s="980"/>
      <c r="AF76" s="981">
        <v>27</v>
      </c>
      <c r="AG76" s="979"/>
      <c r="AH76" s="979"/>
      <c r="AI76" s="979"/>
      <c r="AJ76" s="980"/>
      <c r="AK76" s="981">
        <v>10</v>
      </c>
      <c r="AL76" s="979"/>
      <c r="AM76" s="979"/>
      <c r="AN76" s="979"/>
      <c r="AO76" s="980"/>
      <c r="AP76" s="981">
        <v>192</v>
      </c>
      <c r="AQ76" s="979"/>
      <c r="AR76" s="979"/>
      <c r="AS76" s="979"/>
      <c r="AT76" s="980"/>
      <c r="AU76" s="981">
        <v>6</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t="s">
        <v>552</v>
      </c>
      <c r="C77" s="975"/>
      <c r="D77" s="975"/>
      <c r="E77" s="975"/>
      <c r="F77" s="975"/>
      <c r="G77" s="975"/>
      <c r="H77" s="975"/>
      <c r="I77" s="975"/>
      <c r="J77" s="975"/>
      <c r="K77" s="975"/>
      <c r="L77" s="975"/>
      <c r="M77" s="975"/>
      <c r="N77" s="975"/>
      <c r="O77" s="975"/>
      <c r="P77" s="976"/>
      <c r="Q77" s="978">
        <v>4380</v>
      </c>
      <c r="R77" s="979"/>
      <c r="S77" s="979"/>
      <c r="T77" s="979"/>
      <c r="U77" s="980"/>
      <c r="V77" s="981">
        <v>4243</v>
      </c>
      <c r="W77" s="979"/>
      <c r="X77" s="979"/>
      <c r="Y77" s="979"/>
      <c r="Z77" s="980"/>
      <c r="AA77" s="981">
        <v>138</v>
      </c>
      <c r="AB77" s="979"/>
      <c r="AC77" s="979"/>
      <c r="AD77" s="979"/>
      <c r="AE77" s="980"/>
      <c r="AF77" s="981">
        <v>138</v>
      </c>
      <c r="AG77" s="979"/>
      <c r="AH77" s="979"/>
      <c r="AI77" s="979"/>
      <c r="AJ77" s="980"/>
      <c r="AK77" s="981" t="s">
        <v>557</v>
      </c>
      <c r="AL77" s="979"/>
      <c r="AM77" s="979"/>
      <c r="AN77" s="979"/>
      <c r="AO77" s="980"/>
      <c r="AP77" s="981">
        <v>10</v>
      </c>
      <c r="AQ77" s="979"/>
      <c r="AR77" s="979"/>
      <c r="AS77" s="979"/>
      <c r="AT77" s="980"/>
      <c r="AU77" s="981">
        <v>10</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t="s">
        <v>553</v>
      </c>
      <c r="C78" s="975"/>
      <c r="D78" s="975"/>
      <c r="E78" s="975"/>
      <c r="F78" s="975"/>
      <c r="G78" s="975"/>
      <c r="H78" s="975"/>
      <c r="I78" s="975"/>
      <c r="J78" s="975"/>
      <c r="K78" s="975"/>
      <c r="L78" s="975"/>
      <c r="M78" s="975"/>
      <c r="N78" s="975"/>
      <c r="O78" s="975"/>
      <c r="P78" s="976"/>
      <c r="Q78" s="977">
        <v>282</v>
      </c>
      <c r="R78" s="971"/>
      <c r="S78" s="971"/>
      <c r="T78" s="971"/>
      <c r="U78" s="971"/>
      <c r="V78" s="971">
        <v>272</v>
      </c>
      <c r="W78" s="971"/>
      <c r="X78" s="971"/>
      <c r="Y78" s="971"/>
      <c r="Z78" s="971"/>
      <c r="AA78" s="971">
        <v>10</v>
      </c>
      <c r="AB78" s="971"/>
      <c r="AC78" s="971"/>
      <c r="AD78" s="971"/>
      <c r="AE78" s="971"/>
      <c r="AF78" s="971">
        <v>10</v>
      </c>
      <c r="AG78" s="971"/>
      <c r="AH78" s="971"/>
      <c r="AI78" s="971"/>
      <c r="AJ78" s="971"/>
      <c r="AK78" s="971" t="s">
        <v>557</v>
      </c>
      <c r="AL78" s="971"/>
      <c r="AM78" s="971"/>
      <c r="AN78" s="971"/>
      <c r="AO78" s="971"/>
      <c r="AP78" s="971">
        <v>87</v>
      </c>
      <c r="AQ78" s="971"/>
      <c r="AR78" s="971"/>
      <c r="AS78" s="971"/>
      <c r="AT78" s="971"/>
      <c r="AU78" s="971">
        <v>37</v>
      </c>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t="s">
        <v>554</v>
      </c>
      <c r="C79" s="975"/>
      <c r="D79" s="975"/>
      <c r="E79" s="975"/>
      <c r="F79" s="975"/>
      <c r="G79" s="975"/>
      <c r="H79" s="975"/>
      <c r="I79" s="975"/>
      <c r="J79" s="975"/>
      <c r="K79" s="975"/>
      <c r="L79" s="975"/>
      <c r="M79" s="975"/>
      <c r="N79" s="975"/>
      <c r="O79" s="975"/>
      <c r="P79" s="976"/>
      <c r="Q79" s="977">
        <v>2705</v>
      </c>
      <c r="R79" s="971"/>
      <c r="S79" s="971"/>
      <c r="T79" s="971"/>
      <c r="U79" s="971"/>
      <c r="V79" s="971">
        <v>2638</v>
      </c>
      <c r="W79" s="971"/>
      <c r="X79" s="971"/>
      <c r="Y79" s="971"/>
      <c r="Z79" s="971"/>
      <c r="AA79" s="971">
        <v>67</v>
      </c>
      <c r="AB79" s="971"/>
      <c r="AC79" s="971"/>
      <c r="AD79" s="971"/>
      <c r="AE79" s="971"/>
      <c r="AF79" s="971">
        <v>67</v>
      </c>
      <c r="AG79" s="971"/>
      <c r="AH79" s="971"/>
      <c r="AI79" s="971"/>
      <c r="AJ79" s="971"/>
      <c r="AK79" s="971" t="s">
        <v>557</v>
      </c>
      <c r="AL79" s="971"/>
      <c r="AM79" s="971"/>
      <c r="AN79" s="971"/>
      <c r="AO79" s="971"/>
      <c r="AP79" s="971">
        <v>1548</v>
      </c>
      <c r="AQ79" s="971"/>
      <c r="AR79" s="971"/>
      <c r="AS79" s="971"/>
      <c r="AT79" s="971"/>
      <c r="AU79" s="971">
        <v>8</v>
      </c>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t="s">
        <v>555</v>
      </c>
      <c r="C80" s="975"/>
      <c r="D80" s="975"/>
      <c r="E80" s="975"/>
      <c r="F80" s="975"/>
      <c r="G80" s="975"/>
      <c r="H80" s="975"/>
      <c r="I80" s="975"/>
      <c r="J80" s="975"/>
      <c r="K80" s="975"/>
      <c r="L80" s="975"/>
      <c r="M80" s="975"/>
      <c r="N80" s="975"/>
      <c r="O80" s="975"/>
      <c r="P80" s="976"/>
      <c r="Q80" s="977">
        <v>237</v>
      </c>
      <c r="R80" s="971"/>
      <c r="S80" s="971"/>
      <c r="T80" s="971"/>
      <c r="U80" s="971"/>
      <c r="V80" s="971">
        <v>237</v>
      </c>
      <c r="W80" s="971"/>
      <c r="X80" s="971"/>
      <c r="Y80" s="971"/>
      <c r="Z80" s="971"/>
      <c r="AA80" s="971" t="s">
        <v>557</v>
      </c>
      <c r="AB80" s="971"/>
      <c r="AC80" s="971"/>
      <c r="AD80" s="971"/>
      <c r="AE80" s="971"/>
      <c r="AF80" s="971" t="s">
        <v>487</v>
      </c>
      <c r="AG80" s="971"/>
      <c r="AH80" s="971"/>
      <c r="AI80" s="971"/>
      <c r="AJ80" s="971"/>
      <c r="AK80" s="971" t="s">
        <v>557</v>
      </c>
      <c r="AL80" s="971"/>
      <c r="AM80" s="971"/>
      <c r="AN80" s="971"/>
      <c r="AO80" s="971"/>
      <c r="AP80" s="971" t="s">
        <v>557</v>
      </c>
      <c r="AQ80" s="971"/>
      <c r="AR80" s="971"/>
      <c r="AS80" s="971"/>
      <c r="AT80" s="971"/>
      <c r="AU80" s="971" t="s">
        <v>557</v>
      </c>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t="s">
        <v>556</v>
      </c>
      <c r="C81" s="975"/>
      <c r="D81" s="975"/>
      <c r="E81" s="975"/>
      <c r="F81" s="975"/>
      <c r="G81" s="975"/>
      <c r="H81" s="975"/>
      <c r="I81" s="975"/>
      <c r="J81" s="975"/>
      <c r="K81" s="975"/>
      <c r="L81" s="975"/>
      <c r="M81" s="975"/>
      <c r="N81" s="975"/>
      <c r="O81" s="975"/>
      <c r="P81" s="976"/>
      <c r="Q81" s="977">
        <v>203</v>
      </c>
      <c r="R81" s="971"/>
      <c r="S81" s="971"/>
      <c r="T81" s="971"/>
      <c r="U81" s="971"/>
      <c r="V81" s="971">
        <v>198</v>
      </c>
      <c r="W81" s="971"/>
      <c r="X81" s="971"/>
      <c r="Y81" s="971"/>
      <c r="Z81" s="971"/>
      <c r="AA81" s="971">
        <v>5</v>
      </c>
      <c r="AB81" s="971"/>
      <c r="AC81" s="971"/>
      <c r="AD81" s="971"/>
      <c r="AE81" s="971"/>
      <c r="AF81" s="971">
        <v>5</v>
      </c>
      <c r="AG81" s="971"/>
      <c r="AH81" s="971"/>
      <c r="AI81" s="971"/>
      <c r="AJ81" s="971"/>
      <c r="AK81" s="971">
        <v>6</v>
      </c>
      <c r="AL81" s="971"/>
      <c r="AM81" s="971"/>
      <c r="AN81" s="971"/>
      <c r="AO81" s="971"/>
      <c r="AP81" s="971" t="s">
        <v>557</v>
      </c>
      <c r="AQ81" s="971"/>
      <c r="AR81" s="971"/>
      <c r="AS81" s="971"/>
      <c r="AT81" s="971"/>
      <c r="AU81" s="971" t="s">
        <v>557</v>
      </c>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294</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294</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294</v>
      </c>
      <c r="DR109" s="896"/>
      <c r="DS109" s="896"/>
      <c r="DT109" s="896"/>
      <c r="DU109" s="897"/>
      <c r="DV109" s="898" t="s">
        <v>412</v>
      </c>
      <c r="DW109" s="896"/>
      <c r="DX109" s="896"/>
      <c r="DY109" s="896"/>
      <c r="DZ109" s="929"/>
    </row>
    <row r="110" spans="1:131" s="218" customFormat="1" ht="26.25" customHeight="1" x14ac:dyDescent="0.2">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291494</v>
      </c>
      <c r="AB110" s="889"/>
      <c r="AC110" s="889"/>
      <c r="AD110" s="889"/>
      <c r="AE110" s="890"/>
      <c r="AF110" s="891">
        <v>309810</v>
      </c>
      <c r="AG110" s="889"/>
      <c r="AH110" s="889"/>
      <c r="AI110" s="889"/>
      <c r="AJ110" s="890"/>
      <c r="AK110" s="891">
        <v>339327</v>
      </c>
      <c r="AL110" s="889"/>
      <c r="AM110" s="889"/>
      <c r="AN110" s="889"/>
      <c r="AO110" s="890"/>
      <c r="AP110" s="892">
        <v>15.2</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2090366</v>
      </c>
      <c r="BR110" s="842"/>
      <c r="BS110" s="842"/>
      <c r="BT110" s="842"/>
      <c r="BU110" s="842"/>
      <c r="BV110" s="842">
        <v>2320727</v>
      </c>
      <c r="BW110" s="842"/>
      <c r="BX110" s="842"/>
      <c r="BY110" s="842"/>
      <c r="BZ110" s="842"/>
      <c r="CA110" s="842">
        <v>2505090</v>
      </c>
      <c r="CB110" s="842"/>
      <c r="CC110" s="842"/>
      <c r="CD110" s="842"/>
      <c r="CE110" s="842"/>
      <c r="CF110" s="866">
        <v>112.1</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1134208</v>
      </c>
      <c r="BR112" s="817"/>
      <c r="BS112" s="817"/>
      <c r="BT112" s="817"/>
      <c r="BU112" s="817"/>
      <c r="BV112" s="817">
        <v>1204328</v>
      </c>
      <c r="BW112" s="817"/>
      <c r="BX112" s="817"/>
      <c r="BY112" s="817"/>
      <c r="BZ112" s="817"/>
      <c r="CA112" s="817">
        <v>1205627</v>
      </c>
      <c r="CB112" s="817"/>
      <c r="CC112" s="817"/>
      <c r="CD112" s="817"/>
      <c r="CE112" s="817"/>
      <c r="CF112" s="875">
        <v>53.9</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278277</v>
      </c>
      <c r="AB113" s="919"/>
      <c r="AC113" s="919"/>
      <c r="AD113" s="919"/>
      <c r="AE113" s="920"/>
      <c r="AF113" s="921">
        <v>231960</v>
      </c>
      <c r="AG113" s="919"/>
      <c r="AH113" s="919"/>
      <c r="AI113" s="919"/>
      <c r="AJ113" s="920"/>
      <c r="AK113" s="921">
        <v>210571</v>
      </c>
      <c r="AL113" s="919"/>
      <c r="AM113" s="919"/>
      <c r="AN113" s="919"/>
      <c r="AO113" s="920"/>
      <c r="AP113" s="922">
        <v>9.4</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44456</v>
      </c>
      <c r="BR113" s="817"/>
      <c r="BS113" s="817"/>
      <c r="BT113" s="817"/>
      <c r="BU113" s="817"/>
      <c r="BV113" s="817">
        <v>39657</v>
      </c>
      <c r="BW113" s="817"/>
      <c r="BX113" s="817"/>
      <c r="BY113" s="817"/>
      <c r="BZ113" s="817"/>
      <c r="CA113" s="817">
        <v>100955</v>
      </c>
      <c r="CB113" s="817"/>
      <c r="CC113" s="817"/>
      <c r="CD113" s="817"/>
      <c r="CE113" s="817"/>
      <c r="CF113" s="875">
        <v>4.5</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9935</v>
      </c>
      <c r="AB114" s="780"/>
      <c r="AC114" s="780"/>
      <c r="AD114" s="780"/>
      <c r="AE114" s="781"/>
      <c r="AF114" s="782">
        <v>9743</v>
      </c>
      <c r="AG114" s="780"/>
      <c r="AH114" s="780"/>
      <c r="AI114" s="780"/>
      <c r="AJ114" s="781"/>
      <c r="AK114" s="782">
        <v>9094</v>
      </c>
      <c r="AL114" s="780"/>
      <c r="AM114" s="780"/>
      <c r="AN114" s="780"/>
      <c r="AO114" s="781"/>
      <c r="AP114" s="824">
        <v>0.4</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409663</v>
      </c>
      <c r="BR114" s="817"/>
      <c r="BS114" s="817"/>
      <c r="BT114" s="817"/>
      <c r="BU114" s="817"/>
      <c r="BV114" s="817">
        <v>406164</v>
      </c>
      <c r="BW114" s="817"/>
      <c r="BX114" s="817"/>
      <c r="BY114" s="817"/>
      <c r="BZ114" s="817"/>
      <c r="CA114" s="817">
        <v>417709</v>
      </c>
      <c r="CB114" s="817"/>
      <c r="CC114" s="817"/>
      <c r="CD114" s="817"/>
      <c r="CE114" s="817"/>
      <c r="CF114" s="875">
        <v>18.7</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v>255</v>
      </c>
      <c r="AG116" s="780"/>
      <c r="AH116" s="780"/>
      <c r="AI116" s="780"/>
      <c r="AJ116" s="781"/>
      <c r="AK116" s="782">
        <v>454</v>
      </c>
      <c r="AL116" s="780"/>
      <c r="AM116" s="780"/>
      <c r="AN116" s="780"/>
      <c r="AO116" s="781"/>
      <c r="AP116" s="824">
        <v>0</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579706</v>
      </c>
      <c r="AB117" s="903"/>
      <c r="AC117" s="903"/>
      <c r="AD117" s="903"/>
      <c r="AE117" s="904"/>
      <c r="AF117" s="905">
        <v>551768</v>
      </c>
      <c r="AG117" s="903"/>
      <c r="AH117" s="903"/>
      <c r="AI117" s="903"/>
      <c r="AJ117" s="904"/>
      <c r="AK117" s="905">
        <v>559446</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294</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442</v>
      </c>
      <c r="BP119" s="878"/>
      <c r="BQ119" s="879">
        <v>3678693</v>
      </c>
      <c r="BR119" s="845"/>
      <c r="BS119" s="845"/>
      <c r="BT119" s="845"/>
      <c r="BU119" s="845"/>
      <c r="BV119" s="845">
        <v>3970876</v>
      </c>
      <c r="BW119" s="845"/>
      <c r="BX119" s="845"/>
      <c r="BY119" s="845"/>
      <c r="BZ119" s="845"/>
      <c r="CA119" s="845">
        <v>4229381</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3384877</v>
      </c>
      <c r="BR120" s="842"/>
      <c r="BS120" s="842"/>
      <c r="BT120" s="842"/>
      <c r="BU120" s="842"/>
      <c r="BV120" s="842">
        <v>3543078</v>
      </c>
      <c r="BW120" s="842"/>
      <c r="BX120" s="842"/>
      <c r="BY120" s="842"/>
      <c r="BZ120" s="842"/>
      <c r="CA120" s="842">
        <v>3729869</v>
      </c>
      <c r="CB120" s="842"/>
      <c r="CC120" s="842"/>
      <c r="CD120" s="842"/>
      <c r="CE120" s="842"/>
      <c r="CF120" s="866">
        <v>166.9</v>
      </c>
      <c r="CG120" s="867"/>
      <c r="CH120" s="867"/>
      <c r="CI120" s="867"/>
      <c r="CJ120" s="867"/>
      <c r="CK120" s="868" t="s">
        <v>446</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785009</v>
      </c>
      <c r="DH120" s="842"/>
      <c r="DI120" s="842"/>
      <c r="DJ120" s="842"/>
      <c r="DK120" s="842"/>
      <c r="DL120" s="842">
        <v>740020</v>
      </c>
      <c r="DM120" s="842"/>
      <c r="DN120" s="842"/>
      <c r="DO120" s="842"/>
      <c r="DP120" s="842"/>
      <c r="DQ120" s="842">
        <v>683116</v>
      </c>
      <c r="DR120" s="842"/>
      <c r="DS120" s="842"/>
      <c r="DT120" s="842"/>
      <c r="DU120" s="842"/>
      <c r="DV120" s="843">
        <v>30.6</v>
      </c>
      <c r="DW120" s="843"/>
      <c r="DX120" s="843"/>
      <c r="DY120" s="843"/>
      <c r="DZ120" s="844"/>
    </row>
    <row r="121" spans="1:130" s="218" customFormat="1" ht="26.25" customHeight="1" x14ac:dyDescent="0.2">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348696</v>
      </c>
      <c r="DH121" s="817"/>
      <c r="DI121" s="817"/>
      <c r="DJ121" s="817"/>
      <c r="DK121" s="817"/>
      <c r="DL121" s="817">
        <v>464005</v>
      </c>
      <c r="DM121" s="817"/>
      <c r="DN121" s="817"/>
      <c r="DO121" s="817"/>
      <c r="DP121" s="817"/>
      <c r="DQ121" s="817">
        <v>522421</v>
      </c>
      <c r="DR121" s="817"/>
      <c r="DS121" s="817"/>
      <c r="DT121" s="817"/>
      <c r="DU121" s="817"/>
      <c r="DV121" s="794">
        <v>23.4</v>
      </c>
      <c r="DW121" s="794"/>
      <c r="DX121" s="794"/>
      <c r="DY121" s="794"/>
      <c r="DZ121" s="795"/>
    </row>
    <row r="122" spans="1:130" s="218" customFormat="1" ht="26.25" customHeight="1" x14ac:dyDescent="0.2">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3388322</v>
      </c>
      <c r="BR122" s="845"/>
      <c r="BS122" s="845"/>
      <c r="BT122" s="845"/>
      <c r="BU122" s="845"/>
      <c r="BV122" s="845">
        <v>3328188</v>
      </c>
      <c r="BW122" s="845"/>
      <c r="BX122" s="845"/>
      <c r="BY122" s="845"/>
      <c r="BZ122" s="845"/>
      <c r="CA122" s="845">
        <v>3232647</v>
      </c>
      <c r="CB122" s="845"/>
      <c r="CC122" s="845"/>
      <c r="CD122" s="845"/>
      <c r="CE122" s="845"/>
      <c r="CF122" s="846">
        <v>144.6</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v>503</v>
      </c>
      <c r="DH122" s="817"/>
      <c r="DI122" s="817"/>
      <c r="DJ122" s="817"/>
      <c r="DK122" s="817"/>
      <c r="DL122" s="817">
        <v>303</v>
      </c>
      <c r="DM122" s="817"/>
      <c r="DN122" s="817"/>
      <c r="DO122" s="817"/>
      <c r="DP122" s="817"/>
      <c r="DQ122" s="817">
        <v>90</v>
      </c>
      <c r="DR122" s="817"/>
      <c r="DS122" s="817"/>
      <c r="DT122" s="817"/>
      <c r="DU122" s="817"/>
      <c r="DV122" s="794">
        <v>0</v>
      </c>
      <c r="DW122" s="794"/>
      <c r="DX122" s="794"/>
      <c r="DY122" s="794"/>
      <c r="DZ122" s="795"/>
    </row>
    <row r="123" spans="1:130" s="218" customFormat="1" ht="26.25" customHeight="1" x14ac:dyDescent="0.2">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450</v>
      </c>
      <c r="BP123" s="878"/>
      <c r="BQ123" s="832">
        <v>6773199</v>
      </c>
      <c r="BR123" s="833"/>
      <c r="BS123" s="833"/>
      <c r="BT123" s="833"/>
      <c r="BU123" s="833"/>
      <c r="BV123" s="833">
        <v>6871266</v>
      </c>
      <c r="BW123" s="833"/>
      <c r="BX123" s="833"/>
      <c r="BY123" s="833"/>
      <c r="BZ123" s="833"/>
      <c r="CA123" s="833">
        <v>6962516</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t="s">
        <v>122</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20"/>
      <c r="AV128" s="220"/>
      <c r="AW128" s="220"/>
      <c r="AX128" s="807" t="s">
        <v>464</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2572154</v>
      </c>
      <c r="AB129" s="780"/>
      <c r="AC129" s="780"/>
      <c r="AD129" s="780"/>
      <c r="AE129" s="781"/>
      <c r="AF129" s="782">
        <v>2571358</v>
      </c>
      <c r="AG129" s="780"/>
      <c r="AH129" s="780"/>
      <c r="AI129" s="780"/>
      <c r="AJ129" s="781"/>
      <c r="AK129" s="782">
        <v>2617474</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406924</v>
      </c>
      <c r="AB130" s="780"/>
      <c r="AC130" s="780"/>
      <c r="AD130" s="780"/>
      <c r="AE130" s="781"/>
      <c r="AF130" s="782">
        <v>394041</v>
      </c>
      <c r="AG130" s="780"/>
      <c r="AH130" s="780"/>
      <c r="AI130" s="780"/>
      <c r="AJ130" s="781"/>
      <c r="AK130" s="782">
        <v>382246</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7.7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2165230</v>
      </c>
      <c r="AB131" s="764"/>
      <c r="AC131" s="764"/>
      <c r="AD131" s="764"/>
      <c r="AE131" s="765"/>
      <c r="AF131" s="766">
        <v>2177317</v>
      </c>
      <c r="AG131" s="764"/>
      <c r="AH131" s="764"/>
      <c r="AI131" s="764"/>
      <c r="AJ131" s="765"/>
      <c r="AK131" s="766">
        <v>2235228</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7.9798450970000001</v>
      </c>
      <c r="AB132" s="745"/>
      <c r="AC132" s="745"/>
      <c r="AD132" s="745"/>
      <c r="AE132" s="746"/>
      <c r="AF132" s="747">
        <v>7.2440990449999996</v>
      </c>
      <c r="AG132" s="745"/>
      <c r="AH132" s="745"/>
      <c r="AI132" s="745"/>
      <c r="AJ132" s="746"/>
      <c r="AK132" s="747">
        <v>7.9276029110000001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6.8</v>
      </c>
      <c r="AB133" s="724"/>
      <c r="AC133" s="724"/>
      <c r="AD133" s="724"/>
      <c r="AE133" s="725"/>
      <c r="AF133" s="723">
        <v>7.1</v>
      </c>
      <c r="AG133" s="724"/>
      <c r="AH133" s="724"/>
      <c r="AI133" s="724"/>
      <c r="AJ133" s="725"/>
      <c r="AK133" s="723">
        <v>7.7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UhJG4QH71iIP+FryeDL1ecyIw+1wnMI+tR11SDIVpzubrx8UB3zaVkEnvhERWijSFhXTI8PozxlS9xdHXu3oWw==" saltValue="doBx1Sy+yLLWIg1Q4SEHg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19" zoomScaleNormal="85" zoomScaleSheetLayoutView="100" workbookViewId="0">
      <selection activeCell="AN50" sqref="AN50"/>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dLSoCjNULi9tQsP6vPKai1by7OvL+4DCO1Mxod22nNLY3rJqnDwe0ANkA32vIZOEYs49LqN45zONLn5DNNEJDA==" saltValue="tPKOS0ka2n0lyjpqeK/Q+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N7" zoomScaleNormal="100" zoomScaleSheetLayoutView="55" workbookViewId="0">
      <selection activeCell="B7" sqref="B7"/>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GgdkIUXZmPB7fPiIIE9k0W0DFFLZzjDSEQJ75qmlUZlx3MJQBXmJNsooYwXkb7xFZZypHLHmcJdmlENm9XOKQ==" saltValue="7oPPBhKsHziF+6T1wfyYg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674500</v>
      </c>
      <c r="AP9" s="269">
        <v>158222</v>
      </c>
      <c r="AQ9" s="270">
        <v>263788</v>
      </c>
      <c r="AR9" s="271">
        <v>-40</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127092</v>
      </c>
      <c r="AP10" s="272">
        <v>29813</v>
      </c>
      <c r="AQ10" s="273">
        <v>39680</v>
      </c>
      <c r="AR10" s="274">
        <v>-24.9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t="s">
        <v>487</v>
      </c>
      <c r="AP11" s="272" t="s">
        <v>487</v>
      </c>
      <c r="AQ11" s="273">
        <v>4557</v>
      </c>
      <c r="AR11" s="274" t="s">
        <v>487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487</v>
      </c>
      <c r="AP12" s="272" t="s">
        <v>487</v>
      </c>
      <c r="AQ12" s="273" t="s">
        <v>487</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20943</v>
      </c>
      <c r="AP13" s="272">
        <v>4913</v>
      </c>
      <c r="AQ13" s="273">
        <v>12917</v>
      </c>
      <c r="AR13" s="274">
        <v>-62</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v>19105</v>
      </c>
      <c r="AP14" s="272">
        <v>4482</v>
      </c>
      <c r="AQ14" s="273">
        <v>4746</v>
      </c>
      <c r="AR14" s="274">
        <v>-5.6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-36409</v>
      </c>
      <c r="AP15" s="272">
        <v>-8541</v>
      </c>
      <c r="AQ15" s="273">
        <v>-12765</v>
      </c>
      <c r="AR15" s="274">
        <v>-33.1</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805231</v>
      </c>
      <c r="AP16" s="272">
        <v>188888</v>
      </c>
      <c r="AQ16" s="273">
        <v>312922</v>
      </c>
      <c r="AR16" s="274">
        <v>-39.6</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13.14</v>
      </c>
      <c r="AP21" s="286">
        <v>24.75</v>
      </c>
      <c r="AQ21" s="287">
        <v>-11.61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93.4</v>
      </c>
      <c r="AP22" s="291">
        <v>95.6</v>
      </c>
      <c r="AQ22" s="292">
        <v>-2.2000000000000002</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339327</v>
      </c>
      <c r="AP32" s="300">
        <v>79598</v>
      </c>
      <c r="AQ32" s="301">
        <v>170896</v>
      </c>
      <c r="AR32" s="302">
        <v>-53.4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487</v>
      </c>
      <c r="AP34" s="300" t="s">
        <v>487</v>
      </c>
      <c r="AQ34" s="301">
        <v>5</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210571</v>
      </c>
      <c r="AP35" s="300">
        <v>49395</v>
      </c>
      <c r="AQ35" s="301">
        <v>33138</v>
      </c>
      <c r="AR35" s="302">
        <v>49.1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9094</v>
      </c>
      <c r="AP36" s="300">
        <v>2133</v>
      </c>
      <c r="AQ36" s="301">
        <v>2943</v>
      </c>
      <c r="AR36" s="302">
        <v>-27.5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t="s">
        <v>487</v>
      </c>
      <c r="AP37" s="300" t="s">
        <v>487</v>
      </c>
      <c r="AQ37" s="301">
        <v>1487</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v>454</v>
      </c>
      <c r="AP38" s="303">
        <v>106</v>
      </c>
      <c r="AQ38" s="304">
        <v>60</v>
      </c>
      <c r="AR38" s="292">
        <v>76.7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t="s">
        <v>487</v>
      </c>
      <c r="AP39" s="300" t="s">
        <v>487</v>
      </c>
      <c r="AQ39" s="301">
        <v>-8408</v>
      </c>
      <c r="AR39" s="302" t="s">
        <v>487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-382246</v>
      </c>
      <c r="AP40" s="300">
        <v>-89666</v>
      </c>
      <c r="AQ40" s="301">
        <v>-141122</v>
      </c>
      <c r="AR40" s="302">
        <v>-36.5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177200</v>
      </c>
      <c r="AP41" s="300">
        <v>41567</v>
      </c>
      <c r="AQ41" s="301">
        <v>59000</v>
      </c>
      <c r="AR41" s="302">
        <v>-29.5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700990</v>
      </c>
      <c r="AN51" s="322">
        <v>156541</v>
      </c>
      <c r="AO51" s="323">
        <v>98.2</v>
      </c>
      <c r="AP51" s="324">
        <v>301035</v>
      </c>
      <c r="AQ51" s="325">
        <v>12.2</v>
      </c>
      <c r="AR51" s="326">
        <v>86</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390414</v>
      </c>
      <c r="AN52" s="330">
        <v>87185</v>
      </c>
      <c r="AO52" s="331">
        <v>97</v>
      </c>
      <c r="AP52" s="332">
        <v>154376</v>
      </c>
      <c r="AQ52" s="333">
        <v>29.1</v>
      </c>
      <c r="AR52" s="334">
        <v>67.900000000000006</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528828</v>
      </c>
      <c r="AN53" s="322">
        <v>120052</v>
      </c>
      <c r="AO53" s="323">
        <v>-23.3</v>
      </c>
      <c r="AP53" s="324">
        <v>277467</v>
      </c>
      <c r="AQ53" s="325">
        <v>-7.8</v>
      </c>
      <c r="AR53" s="326">
        <v>-15.5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371829</v>
      </c>
      <c r="AN54" s="330">
        <v>84411</v>
      </c>
      <c r="AO54" s="331">
        <v>-3.2</v>
      </c>
      <c r="AP54" s="332">
        <v>128378</v>
      </c>
      <c r="AQ54" s="333">
        <v>-16.8</v>
      </c>
      <c r="AR54" s="334">
        <v>13.6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513258</v>
      </c>
      <c r="AN55" s="322">
        <v>117747</v>
      </c>
      <c r="AO55" s="323">
        <v>-1.9</v>
      </c>
      <c r="AP55" s="324">
        <v>282256</v>
      </c>
      <c r="AQ55" s="325">
        <v>1.7</v>
      </c>
      <c r="AR55" s="326">
        <v>-3.6</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366626</v>
      </c>
      <c r="AN56" s="330">
        <v>84108</v>
      </c>
      <c r="AO56" s="331">
        <v>-0.4</v>
      </c>
      <c r="AP56" s="332">
        <v>145453</v>
      </c>
      <c r="AQ56" s="333">
        <v>13.3</v>
      </c>
      <c r="AR56" s="334">
        <v>-13.7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929249</v>
      </c>
      <c r="AN57" s="322">
        <v>215253</v>
      </c>
      <c r="AO57" s="323">
        <v>82.8</v>
      </c>
      <c r="AP57" s="324">
        <v>295341</v>
      </c>
      <c r="AQ57" s="325">
        <v>4.5999999999999996</v>
      </c>
      <c r="AR57" s="326">
        <v>78.2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758318</v>
      </c>
      <c r="AN58" s="330">
        <v>175659</v>
      </c>
      <c r="AO58" s="331">
        <v>108.8</v>
      </c>
      <c r="AP58" s="332">
        <v>137402</v>
      </c>
      <c r="AQ58" s="333">
        <v>-5.5</v>
      </c>
      <c r="AR58" s="334">
        <v>114.3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925666</v>
      </c>
      <c r="AN59" s="322">
        <v>217140</v>
      </c>
      <c r="AO59" s="323">
        <v>0.9</v>
      </c>
      <c r="AP59" s="324">
        <v>292845</v>
      </c>
      <c r="AQ59" s="325">
        <v>-0.8</v>
      </c>
      <c r="AR59" s="326">
        <v>1.7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290026</v>
      </c>
      <c r="AN60" s="330">
        <v>68033</v>
      </c>
      <c r="AO60" s="331">
        <v>-61.3</v>
      </c>
      <c r="AP60" s="332">
        <v>143187</v>
      </c>
      <c r="AQ60" s="333">
        <v>4.2</v>
      </c>
      <c r="AR60" s="334">
        <v>-65.5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719598</v>
      </c>
      <c r="AN61" s="337">
        <v>165347</v>
      </c>
      <c r="AO61" s="338">
        <v>31.3</v>
      </c>
      <c r="AP61" s="339">
        <v>289789</v>
      </c>
      <c r="AQ61" s="340">
        <v>2</v>
      </c>
      <c r="AR61" s="326">
        <v>29.3</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435443</v>
      </c>
      <c r="AN62" s="330">
        <v>99879</v>
      </c>
      <c r="AO62" s="331">
        <v>28.2</v>
      </c>
      <c r="AP62" s="332">
        <v>141759</v>
      </c>
      <c r="AQ62" s="333">
        <v>4.9000000000000004</v>
      </c>
      <c r="AR62" s="334">
        <v>23.3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cBhmjPkJxWjrNg5HqEgP7sJ/meO/js6R+anAlnxu/eQWmSr9xhbiFECzLzv/NUWEvt93C6VjsPokDYDsbBLcw==" saltValue="miPfOnsuofrgY7h33B24W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view="pageBreakPreview" topLeftCell="A69" zoomScale="90" zoomScaleNormal="100" zoomScaleSheetLayoutView="90"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FEe0CfriOhNhwuwR8ZhRG4BujnDBlnGMcF1Tc1iZ9HjPI8DZYeCzfEmZ3RG7qDWxWb4VJ86KyoVQkm94R+FXpw==" saltValue="DHcL8TZ7Ovq6HmYqFxCha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D88" zoomScaleNormal="100" zoomScaleSheetLayoutView="55" workbookViewId="0">
      <selection activeCell="BL25" sqref="BL25"/>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S++ss3tZYZmzuslXuSAG7AB8hvWqD3s+Ihy8lCPiZLtaRGmqmqHzZstgDNPeyKAi66Rsdv0B0u4LZ0MPsuTAYg==" saltValue="OWISD7jp6aXO9tgZ9mPm5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31"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73.260000000000005</v>
      </c>
      <c r="G47" s="12">
        <v>81.14</v>
      </c>
      <c r="H47" s="12">
        <v>93.53</v>
      </c>
      <c r="I47" s="12">
        <v>98.29</v>
      </c>
      <c r="J47" s="13">
        <v>103.88</v>
      </c>
    </row>
    <row r="48" spans="2:10" ht="57.75" customHeight="1" x14ac:dyDescent="0.2">
      <c r="B48" s="14"/>
      <c r="C48" s="1141" t="s">
        <v>4</v>
      </c>
      <c r="D48" s="1141"/>
      <c r="E48" s="1142"/>
      <c r="F48" s="15">
        <v>4.4400000000000004</v>
      </c>
      <c r="G48" s="16">
        <v>4.62</v>
      </c>
      <c r="H48" s="16">
        <v>4.47</v>
      </c>
      <c r="I48" s="16">
        <v>6.3</v>
      </c>
      <c r="J48" s="17">
        <v>5.98</v>
      </c>
    </row>
    <row r="49" spans="2:10" ht="57.75" customHeight="1" thickBot="1" x14ac:dyDescent="0.25">
      <c r="B49" s="18"/>
      <c r="C49" s="1143" t="s">
        <v>5</v>
      </c>
      <c r="D49" s="1143"/>
      <c r="E49" s="1144"/>
      <c r="F49" s="19">
        <v>5.94</v>
      </c>
      <c r="G49" s="20">
        <v>17.22</v>
      </c>
      <c r="H49" s="20">
        <v>15.99</v>
      </c>
      <c r="I49" s="20">
        <v>11.51</v>
      </c>
      <c r="J49" s="21">
        <v>7.11</v>
      </c>
    </row>
    <row r="50" spans="2:10" ht="13.2" x14ac:dyDescent="0.2"/>
  </sheetData>
  <sheetProtection algorithmName="SHA-512" hashValue="7vQbf72VgsKOr4cVP6Kmh0CEwzl/bd4tQiEVmmEYsPczBfugthVLXOykYelcda83gekMBsARQfqbJzJjS9Ny7A==" saltValue="hhtJEvHXTSHq5QKizGEw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大竹 享一</cp:lastModifiedBy>
  <dcterms:created xsi:type="dcterms:W3CDTF">2026-02-23T06:44:03Z</dcterms:created>
  <dcterms:modified xsi:type="dcterms:W3CDTF">2026-07-22T23:42:48Z</dcterms:modified>
  <cp:category/>
</cp:coreProperties>
</file>